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Bonus/Vorlagen/"/>
    </mc:Choice>
  </mc:AlternateContent>
  <xr:revisionPtr revIDLastSave="0" documentId="8_{BE1939FD-0D82-47D9-9B43-C3D1EF3F8176}" xr6:coauthVersionLast="47" xr6:coauthVersionMax="47" xr10:uidLastSave="{00000000-0000-0000-0000-000000000000}"/>
  <bookViews>
    <workbookView xWindow="480" yWindow="240" windowWidth="18000" windowHeight="12000" xr2:uid="{4616BBDA-B466-4FBE-A4E1-D9DD8D229510}"/>
  </bookViews>
  <sheets>
    <sheet name="So geht's" sheetId="1" r:id="rId1"/>
    <sheet name="Übersicht" sheetId="2" r:id="rId2"/>
    <sheet name="Jan" sheetId="3" r:id="rId3"/>
    <sheet name="Feb" sheetId="4" r:id="rId4"/>
    <sheet name="Mär" sheetId="5" r:id="rId5"/>
    <sheet name="Apr" sheetId="6" r:id="rId6"/>
    <sheet name="Mai" sheetId="7" r:id="rId7"/>
    <sheet name="Jun" sheetId="8" r:id="rId8"/>
    <sheet name="Jul" sheetId="9" r:id="rId9"/>
    <sheet name="Aug" sheetId="10" r:id="rId10"/>
    <sheet name="Sep" sheetId="11" r:id="rId11"/>
    <sheet name="Okt" sheetId="12" r:id="rId12"/>
    <sheet name="Nov" sheetId="13" r:id="rId13"/>
    <sheet name="Dez" sheetId="14" r:id="rId14"/>
    <sheet name="Feiertage" sheetId="15" r:id="rId15"/>
  </sheets>
  <definedNames>
    <definedName name="Bundeslaender">Feiertage!$G$7:$G$22</definedName>
    <definedName name="_xlnm.Print_Area" localSheetId="0">'So geht''s'!$A$1:$C$32</definedName>
    <definedName name="Feiertage">Feiertage!$E$7:$E$29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24" i="15" l="1"/>
  <c r="E24" i="15" s="1"/>
  <c r="D25" i="15"/>
  <c r="E25" i="15" s="1"/>
  <c r="D26" i="15"/>
  <c r="E26" i="15" s="1"/>
  <c r="D27" i="15"/>
  <c r="E27" i="15" s="1"/>
  <c r="D28" i="15"/>
  <c r="E28" i="15" s="1"/>
  <c r="D29" i="15"/>
  <c r="E29" i="15" s="1"/>
  <c r="B4" i="15"/>
  <c r="C4" i="15" s="1"/>
  <c r="B3" i="15"/>
  <c r="G11" i="2"/>
  <c r="G12" i="2"/>
  <c r="G13" i="2"/>
  <c r="G14" i="2"/>
  <c r="G15" i="2"/>
  <c r="F11" i="2"/>
  <c r="F12" i="2"/>
  <c r="F13" i="2"/>
  <c r="F14" i="2"/>
  <c r="F15" i="2"/>
  <c r="E11" i="2"/>
  <c r="E12" i="2"/>
  <c r="E13" i="2"/>
  <c r="E14" i="2"/>
  <c r="E15" i="2"/>
  <c r="B1" i="14"/>
  <c r="A14" i="14"/>
  <c r="A13" i="14"/>
  <c r="A12" i="14"/>
  <c r="A11" i="14"/>
  <c r="A10" i="14"/>
  <c r="A9" i="14"/>
  <c r="A8" i="14"/>
  <c r="A7" i="14"/>
  <c r="A6" i="14"/>
  <c r="A5" i="14"/>
  <c r="B1" i="13"/>
  <c r="A14" i="13"/>
  <c r="A13" i="13"/>
  <c r="A12" i="13"/>
  <c r="A11" i="13"/>
  <c r="A10" i="13"/>
  <c r="A9" i="13"/>
  <c r="A8" i="13"/>
  <c r="A7" i="13"/>
  <c r="A6" i="13"/>
  <c r="A5" i="13"/>
  <c r="B1" i="12"/>
  <c r="A14" i="12"/>
  <c r="A13" i="12"/>
  <c r="A12" i="12"/>
  <c r="A11" i="12"/>
  <c r="A10" i="12"/>
  <c r="A9" i="12"/>
  <c r="A8" i="12"/>
  <c r="A7" i="12"/>
  <c r="A6" i="12"/>
  <c r="A5" i="12"/>
  <c r="B1" i="11"/>
  <c r="A14" i="11"/>
  <c r="A13" i="11"/>
  <c r="A12" i="11"/>
  <c r="A11" i="11"/>
  <c r="A10" i="11"/>
  <c r="A9" i="11"/>
  <c r="A8" i="11"/>
  <c r="A7" i="11"/>
  <c r="A6" i="11"/>
  <c r="A5" i="11"/>
  <c r="B1" i="10"/>
  <c r="A14" i="10"/>
  <c r="A13" i="10"/>
  <c r="A12" i="10"/>
  <c r="A11" i="10"/>
  <c r="A10" i="10"/>
  <c r="A9" i="10"/>
  <c r="A8" i="10"/>
  <c r="A7" i="10"/>
  <c r="A6" i="10"/>
  <c r="A5" i="10"/>
  <c r="B1" i="9"/>
  <c r="A14" i="9"/>
  <c r="A13" i="9"/>
  <c r="A12" i="9"/>
  <c r="A11" i="9"/>
  <c r="A10" i="9"/>
  <c r="A9" i="9"/>
  <c r="A8" i="9"/>
  <c r="A7" i="9"/>
  <c r="A6" i="9"/>
  <c r="A5" i="9"/>
  <c r="B1" i="8"/>
  <c r="I4" i="8" s="1"/>
  <c r="I3" i="8" s="1"/>
  <c r="A14" i="8"/>
  <c r="A13" i="8"/>
  <c r="A12" i="8"/>
  <c r="A11" i="8"/>
  <c r="A10" i="8"/>
  <c r="A9" i="8"/>
  <c r="A8" i="8"/>
  <c r="A7" i="8"/>
  <c r="A6" i="8"/>
  <c r="A5" i="8"/>
  <c r="B1" i="7"/>
  <c r="A14" i="7"/>
  <c r="A13" i="7"/>
  <c r="A12" i="7"/>
  <c r="A11" i="7"/>
  <c r="A10" i="7"/>
  <c r="A9" i="7"/>
  <c r="A8" i="7"/>
  <c r="A7" i="7"/>
  <c r="A6" i="7"/>
  <c r="A5" i="7"/>
  <c r="B1" i="6"/>
  <c r="A14" i="6"/>
  <c r="A13" i="6"/>
  <c r="A12" i="6"/>
  <c r="A11" i="6"/>
  <c r="A10" i="6"/>
  <c r="A9" i="6"/>
  <c r="A8" i="6"/>
  <c r="A7" i="6"/>
  <c r="A6" i="6"/>
  <c r="A5" i="6"/>
  <c r="B1" i="5"/>
  <c r="A14" i="5"/>
  <c r="A13" i="5"/>
  <c r="A12" i="5"/>
  <c r="A11" i="5"/>
  <c r="A10" i="5"/>
  <c r="A9" i="5"/>
  <c r="A8" i="5"/>
  <c r="A7" i="5"/>
  <c r="A6" i="5"/>
  <c r="A5" i="5"/>
  <c r="R4" i="5"/>
  <c r="R3" i="5" s="1"/>
  <c r="B1" i="4"/>
  <c r="A14" i="4"/>
  <c r="A13" i="4"/>
  <c r="A12" i="4"/>
  <c r="A11" i="4"/>
  <c r="A10" i="4"/>
  <c r="A9" i="4"/>
  <c r="A8" i="4"/>
  <c r="A7" i="4"/>
  <c r="A6" i="4"/>
  <c r="A5" i="4"/>
  <c r="AG4" i="4"/>
  <c r="AG3" i="4" s="1"/>
  <c r="AF4" i="4"/>
  <c r="AF3" i="4" s="1"/>
  <c r="AE4" i="4"/>
  <c r="AE3" i="4" s="1"/>
  <c r="AD4" i="4"/>
  <c r="AD3" i="4" s="1"/>
  <c r="AC4" i="4"/>
  <c r="AC3" i="4" s="1"/>
  <c r="AB4" i="4"/>
  <c r="AB3" i="4" s="1"/>
  <c r="Z4" i="4"/>
  <c r="Z3" i="4" s="1"/>
  <c r="A5" i="3"/>
  <c r="A6" i="3"/>
  <c r="A7" i="3"/>
  <c r="A8" i="3"/>
  <c r="A9" i="3"/>
  <c r="A10" i="3"/>
  <c r="A11" i="3"/>
  <c r="A12" i="3"/>
  <c r="A13" i="3"/>
  <c r="A14" i="3"/>
  <c r="B1" i="3"/>
  <c r="D6" i="2"/>
  <c r="D7" i="2"/>
  <c r="D8" i="2"/>
  <c r="D9" i="2"/>
  <c r="D10" i="2"/>
  <c r="D11" i="2"/>
  <c r="D12" i="2"/>
  <c r="D13" i="2"/>
  <c r="D14" i="2"/>
  <c r="D15" i="2"/>
  <c r="AH4" i="4" l="1"/>
  <c r="AH3" i="4" s="1"/>
  <c r="AA4" i="4"/>
  <c r="AA3" i="4" s="1"/>
  <c r="AH4" i="10"/>
  <c r="AH3" i="10" s="1"/>
  <c r="AG4" i="10"/>
  <c r="AG3" i="10" s="1"/>
  <c r="AF4" i="10"/>
  <c r="AF3" i="10" s="1"/>
  <c r="AE4" i="10"/>
  <c r="AE3" i="10" s="1"/>
  <c r="AD4" i="10"/>
  <c r="AD3" i="10" s="1"/>
  <c r="AC4" i="10"/>
  <c r="AC3" i="10" s="1"/>
  <c r="AB4" i="10"/>
  <c r="AB3" i="10" s="1"/>
  <c r="AA4" i="10"/>
  <c r="AA3" i="10" s="1"/>
  <c r="AG4" i="13"/>
  <c r="AG3" i="13" s="1"/>
  <c r="AF4" i="13"/>
  <c r="AF3" i="13" s="1"/>
  <c r="AE4" i="13"/>
  <c r="AE3" i="13" s="1"/>
  <c r="AD4" i="13"/>
  <c r="AD3" i="13" s="1"/>
  <c r="AH4" i="13"/>
  <c r="AH3" i="13" s="1"/>
  <c r="AH4" i="9"/>
  <c r="AH3" i="9" s="1"/>
  <c r="AG4" i="9"/>
  <c r="AG3" i="9" s="1"/>
  <c r="AF4" i="9"/>
  <c r="AF3" i="9" s="1"/>
  <c r="AE4" i="9"/>
  <c r="AE3" i="9" s="1"/>
  <c r="AD4" i="9"/>
  <c r="AD3" i="9" s="1"/>
  <c r="AC4" i="8"/>
  <c r="AC3" i="8" s="1"/>
  <c r="AB4" i="8"/>
  <c r="AB3" i="8" s="1"/>
  <c r="AA4" i="8"/>
  <c r="AA3" i="8" s="1"/>
  <c r="Z4" i="8"/>
  <c r="Z3" i="8" s="1"/>
  <c r="Y4" i="8"/>
  <c r="Y3" i="8" s="1"/>
  <c r="X4" i="8"/>
  <c r="X3" i="8" s="1"/>
  <c r="W4" i="8"/>
  <c r="W3" i="8" s="1"/>
  <c r="V4" i="8"/>
  <c r="V3" i="8" s="1"/>
  <c r="T4" i="8"/>
  <c r="T3" i="8" s="1"/>
  <c r="S4" i="8"/>
  <c r="S3" i="8" s="1"/>
  <c r="R4" i="8"/>
  <c r="R3" i="8" s="1"/>
  <c r="G4" i="8"/>
  <c r="G3" i="8" s="1"/>
  <c r="P4" i="8"/>
  <c r="P3" i="8" s="1"/>
  <c r="O4" i="8"/>
  <c r="O3" i="8" s="1"/>
  <c r="N4" i="8"/>
  <c r="N3" i="8" s="1"/>
  <c r="M4" i="8"/>
  <c r="M3" i="8" s="1"/>
  <c r="L4" i="8"/>
  <c r="L3" i="8" s="1"/>
  <c r="K4" i="8"/>
  <c r="K3" i="8" s="1"/>
  <c r="J4" i="8"/>
  <c r="J3" i="8" s="1"/>
  <c r="Q4" i="8"/>
  <c r="Q3" i="8" s="1"/>
  <c r="H4" i="8"/>
  <c r="H3" i="8" s="1"/>
  <c r="F4" i="8"/>
  <c r="F3" i="8" s="1"/>
  <c r="E4" i="8"/>
  <c r="E3" i="8" s="1"/>
  <c r="D4" i="8"/>
  <c r="D3" i="8" s="1"/>
  <c r="U4" i="8"/>
  <c r="U3" i="8" s="1"/>
  <c r="AH4" i="6"/>
  <c r="AH3" i="6" s="1"/>
  <c r="AG4" i="6"/>
  <c r="AG3" i="6" s="1"/>
  <c r="AF4" i="6"/>
  <c r="AF3" i="6" s="1"/>
  <c r="AE4" i="6"/>
  <c r="AE3" i="6" s="1"/>
  <c r="AD4" i="6"/>
  <c r="AD3" i="6" s="1"/>
  <c r="AB4" i="6"/>
  <c r="AB3" i="6" s="1"/>
  <c r="AA4" i="6"/>
  <c r="AA3" i="6" s="1"/>
  <c r="Z4" i="6"/>
  <c r="Z3" i="6" s="1"/>
  <c r="Y4" i="6"/>
  <c r="Y3" i="6" s="1"/>
  <c r="X4" i="6"/>
  <c r="X3" i="6" s="1"/>
  <c r="W4" i="6"/>
  <c r="W3" i="6" s="1"/>
  <c r="U4" i="6"/>
  <c r="U3" i="6" s="1"/>
  <c r="T4" i="6"/>
  <c r="T3" i="6" s="1"/>
  <c r="S4" i="6"/>
  <c r="S3" i="6" s="1"/>
  <c r="R4" i="6"/>
  <c r="R3" i="6" s="1"/>
  <c r="V4" i="6"/>
  <c r="V3" i="6" s="1"/>
  <c r="AC4" i="6"/>
  <c r="AC3" i="6" s="1"/>
  <c r="Q4" i="6"/>
  <c r="Q3" i="6" s="1"/>
  <c r="AG4" i="5"/>
  <c r="AG3" i="5" s="1"/>
  <c r="AF4" i="5"/>
  <c r="AF3" i="5" s="1"/>
  <c r="AE4" i="5"/>
  <c r="AE3" i="5" s="1"/>
  <c r="AD4" i="5"/>
  <c r="AD3" i="5" s="1"/>
  <c r="AB4" i="5"/>
  <c r="AB3" i="5" s="1"/>
  <c r="AA4" i="5"/>
  <c r="AA3" i="5" s="1"/>
  <c r="Z4" i="5"/>
  <c r="Z3" i="5" s="1"/>
  <c r="Y4" i="5"/>
  <c r="Y3" i="5" s="1"/>
  <c r="X4" i="5"/>
  <c r="X3" i="5" s="1"/>
  <c r="W4" i="5"/>
  <c r="W3" i="5" s="1"/>
  <c r="V4" i="5"/>
  <c r="V3" i="5" s="1"/>
  <c r="U4" i="5"/>
  <c r="U3" i="5" s="1"/>
  <c r="T4" i="5"/>
  <c r="T3" i="5" s="1"/>
  <c r="S4" i="5"/>
  <c r="S3" i="5" s="1"/>
  <c r="Q4" i="5"/>
  <c r="Q3" i="5" s="1"/>
  <c r="P4" i="5"/>
  <c r="P3" i="5" s="1"/>
  <c r="O4" i="5"/>
  <c r="O3" i="5" s="1"/>
  <c r="N4" i="5"/>
  <c r="N3" i="5" s="1"/>
  <c r="M4" i="5"/>
  <c r="M3" i="5" s="1"/>
  <c r="L4" i="5"/>
  <c r="L3" i="5" s="1"/>
  <c r="K4" i="5"/>
  <c r="K3" i="5" s="1"/>
  <c r="J4" i="5"/>
  <c r="J3" i="5" s="1"/>
  <c r="AH4" i="5"/>
  <c r="AH3" i="5" s="1"/>
  <c r="AC4" i="5"/>
  <c r="AC3" i="5" s="1"/>
  <c r="AH4" i="14"/>
  <c r="AH3" i="14" s="1"/>
  <c r="AG4" i="14"/>
  <c r="AG3" i="14" s="1"/>
  <c r="AF4" i="14"/>
  <c r="AF3" i="14" s="1"/>
  <c r="AE4" i="14"/>
  <c r="AE3" i="14" s="1"/>
  <c r="AD4" i="14"/>
  <c r="AD3" i="14" s="1"/>
  <c r="AC4" i="14"/>
  <c r="AC3" i="14" s="1"/>
  <c r="AB4" i="14"/>
  <c r="AB3" i="14" s="1"/>
  <c r="AA4" i="14"/>
  <c r="AA3" i="14" s="1"/>
  <c r="Z4" i="14"/>
  <c r="Z3" i="14" s="1"/>
  <c r="Y4" i="14"/>
  <c r="Y3" i="14" s="1"/>
  <c r="X4" i="14"/>
  <c r="X3" i="14" s="1"/>
  <c r="W4" i="14"/>
  <c r="W3" i="14" s="1"/>
  <c r="V4" i="14"/>
  <c r="V3" i="14" s="1"/>
  <c r="U4" i="14"/>
  <c r="U3" i="14" s="1"/>
  <c r="T4" i="14"/>
  <c r="T3" i="14" s="1"/>
  <c r="S4" i="14"/>
  <c r="S3" i="14" s="1"/>
  <c r="R4" i="14"/>
  <c r="R3" i="14" s="1"/>
  <c r="Q4" i="14"/>
  <c r="Q3" i="14" s="1"/>
  <c r="P4" i="14"/>
  <c r="P3" i="14" s="1"/>
  <c r="O4" i="14"/>
  <c r="O3" i="14" s="1"/>
  <c r="N4" i="14"/>
  <c r="N3" i="14" s="1"/>
  <c r="M4" i="14"/>
  <c r="M3" i="14" s="1"/>
  <c r="L4" i="14"/>
  <c r="L3" i="14" s="1"/>
  <c r="K4" i="14"/>
  <c r="K3" i="14" s="1"/>
  <c r="AC4" i="13"/>
  <c r="AC3" i="13" s="1"/>
  <c r="AB4" i="13"/>
  <c r="AB3" i="13" s="1"/>
  <c r="AA4" i="13"/>
  <c r="AA3" i="13" s="1"/>
  <c r="I4" i="13"/>
  <c r="I3" i="13" s="1"/>
  <c r="H4" i="13"/>
  <c r="H3" i="13" s="1"/>
  <c r="G4" i="13"/>
  <c r="G3" i="13" s="1"/>
  <c r="F4" i="13"/>
  <c r="F3" i="13" s="1"/>
  <c r="E4" i="13"/>
  <c r="E3" i="13" s="1"/>
  <c r="D4" i="13"/>
  <c r="D3" i="13" s="1"/>
  <c r="C13" i="11" a="1"/>
  <c r="B13" i="11" a="1"/>
  <c r="Z4" i="10"/>
  <c r="Z3" i="10" s="1"/>
  <c r="Y4" i="10"/>
  <c r="Y3" i="10" s="1"/>
  <c r="X4" i="10"/>
  <c r="X3" i="10" s="1"/>
  <c r="W4" i="10"/>
  <c r="W3" i="10" s="1"/>
  <c r="V4" i="10"/>
  <c r="V3" i="10" s="1"/>
  <c r="U4" i="10"/>
  <c r="U3" i="10" s="1"/>
  <c r="T4" i="10"/>
  <c r="T3" i="10" s="1"/>
  <c r="S4" i="10"/>
  <c r="S3" i="10" s="1"/>
  <c r="R4" i="10"/>
  <c r="R3" i="10" s="1"/>
  <c r="Q4" i="10"/>
  <c r="Q3" i="10" s="1"/>
  <c r="P4" i="10"/>
  <c r="P3" i="10" s="1"/>
  <c r="O4" i="10"/>
  <c r="O3" i="10" s="1"/>
  <c r="N4" i="10"/>
  <c r="N3" i="10" s="1"/>
  <c r="M4" i="10"/>
  <c r="M3" i="10" s="1"/>
  <c r="L4" i="10"/>
  <c r="L3" i="10" s="1"/>
  <c r="K4" i="10"/>
  <c r="K3" i="10" s="1"/>
  <c r="J4" i="10"/>
  <c r="J3" i="10" s="1"/>
  <c r="I4" i="10"/>
  <c r="I3" i="10" s="1"/>
  <c r="H4" i="10"/>
  <c r="H3" i="10" s="1"/>
  <c r="G4" i="10"/>
  <c r="G3" i="10" s="1"/>
  <c r="F4" i="10"/>
  <c r="F3" i="10" s="1"/>
  <c r="E4" i="10"/>
  <c r="E3" i="10" s="1"/>
  <c r="D4" i="10"/>
  <c r="D3" i="10" s="1"/>
  <c r="AC4" i="9"/>
  <c r="AC3" i="9" s="1"/>
  <c r="AB4" i="9"/>
  <c r="AB3" i="9" s="1"/>
  <c r="AA4" i="9"/>
  <c r="AA3" i="9" s="1"/>
  <c r="Z4" i="9"/>
  <c r="Z3" i="9" s="1"/>
  <c r="Y4" i="9"/>
  <c r="Y3" i="9" s="1"/>
  <c r="X4" i="9"/>
  <c r="X3" i="9" s="1"/>
  <c r="W4" i="9"/>
  <c r="W3" i="9" s="1"/>
  <c r="V4" i="9"/>
  <c r="V3" i="9" s="1"/>
  <c r="U4" i="9"/>
  <c r="U3" i="9" s="1"/>
  <c r="T4" i="9"/>
  <c r="T3" i="9" s="1"/>
  <c r="S4" i="9"/>
  <c r="S3" i="9" s="1"/>
  <c r="R4" i="9"/>
  <c r="R3" i="9" s="1"/>
  <c r="Q4" i="9"/>
  <c r="Q3" i="9" s="1"/>
  <c r="AH4" i="8"/>
  <c r="AH3" i="8" s="1"/>
  <c r="AG4" i="8"/>
  <c r="AG3" i="8" s="1"/>
  <c r="AF4" i="8"/>
  <c r="AF3" i="8" s="1"/>
  <c r="AE4" i="8"/>
  <c r="AE3" i="8" s="1"/>
  <c r="AD4" i="8"/>
  <c r="AD3" i="8" s="1"/>
  <c r="P4" i="6"/>
  <c r="P3" i="6" s="1"/>
  <c r="O4" i="6"/>
  <c r="O3" i="6" s="1"/>
  <c r="N4" i="6"/>
  <c r="N3" i="6" s="1"/>
  <c r="M4" i="6"/>
  <c r="M3" i="6" s="1"/>
  <c r="L4" i="6"/>
  <c r="L3" i="6" s="1"/>
  <c r="K4" i="6"/>
  <c r="K3" i="6" s="1"/>
  <c r="J4" i="6"/>
  <c r="J3" i="6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I4" i="5"/>
  <c r="I3" i="5" s="1"/>
  <c r="H4" i="5"/>
  <c r="H3" i="5" s="1"/>
  <c r="G4" i="5"/>
  <c r="G3" i="5" s="1"/>
  <c r="Y4" i="4"/>
  <c r="Y3" i="4" s="1"/>
  <c r="X4" i="4"/>
  <c r="X3" i="4" s="1"/>
  <c r="W4" i="4"/>
  <c r="W3" i="4" s="1"/>
  <c r="C11" i="3" a="1"/>
  <c r="B11" i="3" a="1"/>
  <c r="C12" i="3" a="1"/>
  <c r="B12" i="3" a="1"/>
  <c r="C13" i="3" a="1"/>
  <c r="B13" i="3" a="1"/>
  <c r="C14" i="3" a="1"/>
  <c r="B14" i="3" a="1"/>
  <c r="A22" i="15"/>
  <c r="D22" i="15" s="1"/>
  <c r="E22" i="15" s="1"/>
  <c r="A21" i="15"/>
  <c r="D21" i="15" s="1"/>
  <c r="E21" i="15" s="1"/>
  <c r="A20" i="15"/>
  <c r="D20" i="15" s="1"/>
  <c r="E20" i="15" s="1"/>
  <c r="A19" i="15"/>
  <c r="D19" i="15" s="1"/>
  <c r="E19" i="15" s="1"/>
  <c r="A18" i="15"/>
  <c r="D18" i="15" s="1"/>
  <c r="E18" i="15" s="1"/>
  <c r="A17" i="15"/>
  <c r="D17" i="15" s="1"/>
  <c r="E17" i="15" s="1"/>
  <c r="A16" i="15"/>
  <c r="D16" i="15" s="1"/>
  <c r="E16" i="15" s="1"/>
  <c r="A12" i="15"/>
  <c r="D12" i="15" s="1"/>
  <c r="E12" i="15" s="1"/>
  <c r="A9" i="15"/>
  <c r="D9" i="15" s="1"/>
  <c r="E9" i="15" s="1"/>
  <c r="A8" i="15"/>
  <c r="D8" i="15" s="1"/>
  <c r="E8" i="15" s="1"/>
  <c r="A7" i="15"/>
  <c r="D7" i="15" s="1"/>
  <c r="E7" i="15" s="1"/>
  <c r="G4" i="15"/>
  <c r="A23" i="15"/>
  <c r="D23" i="15" s="1"/>
  <c r="E23" i="15" s="1"/>
  <c r="G4" i="14"/>
  <c r="G3" i="14" s="1"/>
  <c r="J4" i="14"/>
  <c r="J3" i="14" s="1"/>
  <c r="I4" i="14"/>
  <c r="I3" i="14" s="1"/>
  <c r="H4" i="14"/>
  <c r="H3" i="14" s="1"/>
  <c r="F4" i="14"/>
  <c r="F3" i="14" s="1"/>
  <c r="E4" i="14"/>
  <c r="E3" i="14" s="1"/>
  <c r="D4" i="14"/>
  <c r="D3" i="14" s="1"/>
  <c r="B14" i="14" a="1"/>
  <c r="C14" i="14" a="1"/>
  <c r="B13" i="14" a="1"/>
  <c r="C13" i="14" a="1"/>
  <c r="B12" i="14" a="1"/>
  <c r="C12" i="14" a="1"/>
  <c r="C11" i="14" a="1"/>
  <c r="B11" i="14" a="1"/>
  <c r="C10" i="14" a="1"/>
  <c r="B10" i="14" a="1"/>
  <c r="S4" i="13"/>
  <c r="S3" i="13" s="1"/>
  <c r="T4" i="13"/>
  <c r="T3" i="13" s="1"/>
  <c r="P4" i="13"/>
  <c r="P3" i="13" s="1"/>
  <c r="Q4" i="13"/>
  <c r="Q3" i="13" s="1"/>
  <c r="Z4" i="13"/>
  <c r="Z3" i="13" s="1"/>
  <c r="Y4" i="13"/>
  <c r="Y3" i="13" s="1"/>
  <c r="X4" i="13"/>
  <c r="X3" i="13" s="1"/>
  <c r="W4" i="13"/>
  <c r="W3" i="13" s="1"/>
  <c r="V4" i="13"/>
  <c r="V3" i="13" s="1"/>
  <c r="R4" i="13"/>
  <c r="R3" i="13" s="1"/>
  <c r="N4" i="13"/>
  <c r="N3" i="13" s="1"/>
  <c r="O4" i="13"/>
  <c r="O3" i="13" s="1"/>
  <c r="U4" i="13"/>
  <c r="U3" i="13" s="1"/>
  <c r="M4" i="13"/>
  <c r="M3" i="13" s="1"/>
  <c r="L4" i="13"/>
  <c r="L3" i="13" s="1"/>
  <c r="K4" i="13"/>
  <c r="K3" i="13" s="1"/>
  <c r="J4" i="13"/>
  <c r="J3" i="13" s="1"/>
  <c r="C14" i="13" a="1"/>
  <c r="B14" i="13" a="1"/>
  <c r="C13" i="13" a="1"/>
  <c r="B13" i="13" a="1"/>
  <c r="C12" i="13" a="1"/>
  <c r="B12" i="13" a="1"/>
  <c r="C11" i="13" a="1"/>
  <c r="B11" i="13" a="1"/>
  <c r="B10" i="13" a="1"/>
  <c r="C10" i="13" a="1"/>
  <c r="AB4" i="12"/>
  <c r="AB3" i="12" s="1"/>
  <c r="AA4" i="12"/>
  <c r="AA3" i="12" s="1"/>
  <c r="Z4" i="12"/>
  <c r="Z3" i="12" s="1"/>
  <c r="Y4" i="12"/>
  <c r="Y3" i="12" s="1"/>
  <c r="X4" i="12"/>
  <c r="X3" i="12" s="1"/>
  <c r="W4" i="12"/>
  <c r="W3" i="12" s="1"/>
  <c r="V4" i="12"/>
  <c r="V3" i="12" s="1"/>
  <c r="U4" i="12"/>
  <c r="U3" i="12" s="1"/>
  <c r="T4" i="12"/>
  <c r="T3" i="12" s="1"/>
  <c r="S4" i="12"/>
  <c r="S3" i="12" s="1"/>
  <c r="R4" i="12"/>
  <c r="R3" i="12" s="1"/>
  <c r="Q4" i="12"/>
  <c r="Q3" i="12" s="1"/>
  <c r="P4" i="12"/>
  <c r="P3" i="12" s="1"/>
  <c r="O4" i="12"/>
  <c r="O3" i="12" s="1"/>
  <c r="N4" i="12"/>
  <c r="N3" i="12" s="1"/>
  <c r="M4" i="12"/>
  <c r="M3" i="12" s="1"/>
  <c r="L4" i="12"/>
  <c r="L3" i="12" s="1"/>
  <c r="K4" i="12"/>
  <c r="K3" i="12" s="1"/>
  <c r="J4" i="12"/>
  <c r="J3" i="12" s="1"/>
  <c r="I4" i="12"/>
  <c r="I3" i="12" s="1"/>
  <c r="H4" i="12"/>
  <c r="H3" i="12" s="1"/>
  <c r="G4" i="12"/>
  <c r="G3" i="12" s="1"/>
  <c r="F4" i="12"/>
  <c r="F3" i="12" s="1"/>
  <c r="E4" i="12"/>
  <c r="E3" i="12" s="1"/>
  <c r="D4" i="12"/>
  <c r="D3" i="12" s="1"/>
  <c r="AH4" i="12"/>
  <c r="AH3" i="12" s="1"/>
  <c r="AG4" i="12"/>
  <c r="AG3" i="12" s="1"/>
  <c r="AF4" i="12"/>
  <c r="AF3" i="12" s="1"/>
  <c r="AE4" i="12"/>
  <c r="AE3" i="12" s="1"/>
  <c r="AD4" i="12"/>
  <c r="AD3" i="12" s="1"/>
  <c r="AC4" i="12"/>
  <c r="AC3" i="12" s="1"/>
  <c r="B14" i="12" a="1"/>
  <c r="C14" i="12" a="1"/>
  <c r="C13" i="12" a="1"/>
  <c r="B13" i="12" a="1"/>
  <c r="B12" i="12" a="1"/>
  <c r="C12" i="12" a="1"/>
  <c r="C11" i="12" a="1"/>
  <c r="B11" i="12" a="1"/>
  <c r="B10" i="12" a="1"/>
  <c r="C10" i="12" a="1"/>
  <c r="I4" i="11"/>
  <c r="I3" i="11" s="1"/>
  <c r="J4" i="11"/>
  <c r="J3" i="11" s="1"/>
  <c r="K4" i="11"/>
  <c r="K3" i="11" s="1"/>
  <c r="L4" i="11"/>
  <c r="L3" i="11" s="1"/>
  <c r="D4" i="11"/>
  <c r="M4" i="11"/>
  <c r="M3" i="11" s="1"/>
  <c r="R4" i="11"/>
  <c r="R3" i="11" s="1"/>
  <c r="N4" i="11"/>
  <c r="N3" i="11" s="1"/>
  <c r="O4" i="11"/>
  <c r="O3" i="11" s="1"/>
  <c r="P4" i="11"/>
  <c r="P3" i="11" s="1"/>
  <c r="Q4" i="11"/>
  <c r="Q3" i="11" s="1"/>
  <c r="S4" i="11"/>
  <c r="S3" i="11" s="1"/>
  <c r="T4" i="11"/>
  <c r="T3" i="11" s="1"/>
  <c r="AA4" i="11"/>
  <c r="AA3" i="11" s="1"/>
  <c r="Y4" i="11"/>
  <c r="Y3" i="11" s="1"/>
  <c r="Z4" i="11"/>
  <c r="Z3" i="11" s="1"/>
  <c r="AB4" i="11"/>
  <c r="AB3" i="11" s="1"/>
  <c r="AC4" i="11"/>
  <c r="AC3" i="11" s="1"/>
  <c r="AD4" i="11"/>
  <c r="AD3" i="11" s="1"/>
  <c r="AE4" i="11"/>
  <c r="AE3" i="11" s="1"/>
  <c r="AF4" i="11"/>
  <c r="AF3" i="11" s="1"/>
  <c r="AG4" i="11"/>
  <c r="AG3" i="11" s="1"/>
  <c r="AH4" i="11"/>
  <c r="AH3" i="11" s="1"/>
  <c r="X4" i="11"/>
  <c r="X3" i="11" s="1"/>
  <c r="W4" i="11"/>
  <c r="W3" i="11" s="1"/>
  <c r="V4" i="11"/>
  <c r="V3" i="11" s="1"/>
  <c r="U4" i="11"/>
  <c r="U3" i="11" s="1"/>
  <c r="H4" i="11"/>
  <c r="H3" i="11" s="1"/>
  <c r="G4" i="11"/>
  <c r="G3" i="11" s="1"/>
  <c r="F4" i="11"/>
  <c r="F3" i="11" s="1"/>
  <c r="E4" i="11"/>
  <c r="E3" i="11" s="1"/>
  <c r="C14" i="11" a="1"/>
  <c r="B14" i="11" a="1"/>
  <c r="C12" i="11" a="1"/>
  <c r="B12" i="11" a="1"/>
  <c r="B11" i="11" a="1"/>
  <c r="C11" i="11" a="1"/>
  <c r="B10" i="11" a="1"/>
  <c r="C10" i="11" a="1"/>
  <c r="C14" i="10" a="1"/>
  <c r="B14" i="10" a="1"/>
  <c r="C13" i="10" a="1"/>
  <c r="B13" i="10" a="1"/>
  <c r="C12" i="10" a="1"/>
  <c r="B12" i="10" a="1"/>
  <c r="C11" i="10" a="1"/>
  <c r="B11" i="10" a="1"/>
  <c r="C10" i="10" a="1"/>
  <c r="B10" i="10" a="1"/>
  <c r="D4" i="9"/>
  <c r="P4" i="9"/>
  <c r="P3" i="9" s="1"/>
  <c r="O4" i="9"/>
  <c r="O3" i="9" s="1"/>
  <c r="N4" i="9"/>
  <c r="N3" i="9" s="1"/>
  <c r="M4" i="9"/>
  <c r="M3" i="9" s="1"/>
  <c r="L4" i="9"/>
  <c r="L3" i="9" s="1"/>
  <c r="K4" i="9"/>
  <c r="K3" i="9" s="1"/>
  <c r="J4" i="9"/>
  <c r="J3" i="9" s="1"/>
  <c r="E4" i="9"/>
  <c r="E3" i="9" s="1"/>
  <c r="F4" i="9"/>
  <c r="F3" i="9" s="1"/>
  <c r="G4" i="9"/>
  <c r="G3" i="9" s="1"/>
  <c r="H4" i="9"/>
  <c r="H3" i="9" s="1"/>
  <c r="I4" i="9"/>
  <c r="I3" i="9" s="1"/>
  <c r="C14" i="9" a="1"/>
  <c r="B14" i="9" a="1"/>
  <c r="C13" i="9" a="1"/>
  <c r="B13" i="9" a="1"/>
  <c r="C12" i="9" a="1"/>
  <c r="B12" i="9" a="1"/>
  <c r="C11" i="9" a="1"/>
  <c r="B11" i="9" a="1"/>
  <c r="C10" i="9" a="1"/>
  <c r="B10" i="9" a="1"/>
  <c r="C14" i="8" a="1"/>
  <c r="B14" i="8" a="1"/>
  <c r="C13" i="8" a="1"/>
  <c r="B13" i="8" a="1"/>
  <c r="B12" i="8" a="1"/>
  <c r="C12" i="8" a="1"/>
  <c r="B11" i="8" a="1"/>
  <c r="C11" i="8" a="1"/>
  <c r="C10" i="8" a="1"/>
  <c r="B10" i="8" a="1"/>
  <c r="M4" i="7"/>
  <c r="M3" i="7" s="1"/>
  <c r="L4" i="7"/>
  <c r="L3" i="7" s="1"/>
  <c r="K4" i="7"/>
  <c r="K3" i="7" s="1"/>
  <c r="J4" i="7"/>
  <c r="J3" i="7" s="1"/>
  <c r="AD4" i="7"/>
  <c r="AD3" i="7" s="1"/>
  <c r="AC4" i="7"/>
  <c r="AC3" i="7" s="1"/>
  <c r="I4" i="7"/>
  <c r="I3" i="7" s="1"/>
  <c r="H4" i="7"/>
  <c r="H3" i="7" s="1"/>
  <c r="G4" i="7"/>
  <c r="G3" i="7" s="1"/>
  <c r="F4" i="7"/>
  <c r="F3" i="7" s="1"/>
  <c r="E4" i="7"/>
  <c r="E3" i="7" s="1"/>
  <c r="D4" i="7"/>
  <c r="N4" i="7"/>
  <c r="N3" i="7" s="1"/>
  <c r="AA4" i="7"/>
  <c r="AA3" i="7" s="1"/>
  <c r="Z4" i="7"/>
  <c r="Z3" i="7" s="1"/>
  <c r="Y4" i="7"/>
  <c r="Y3" i="7" s="1"/>
  <c r="X4" i="7"/>
  <c r="X3" i="7" s="1"/>
  <c r="V4" i="7"/>
  <c r="V3" i="7" s="1"/>
  <c r="U4" i="7"/>
  <c r="U3" i="7" s="1"/>
  <c r="T4" i="7"/>
  <c r="T3" i="7" s="1"/>
  <c r="S4" i="7"/>
  <c r="S3" i="7" s="1"/>
  <c r="R4" i="7"/>
  <c r="R3" i="7" s="1"/>
  <c r="Q4" i="7"/>
  <c r="Q3" i="7" s="1"/>
  <c r="P4" i="7"/>
  <c r="P3" i="7" s="1"/>
  <c r="O4" i="7"/>
  <c r="O3" i="7" s="1"/>
  <c r="W4" i="7"/>
  <c r="W3" i="7" s="1"/>
  <c r="AB4" i="7"/>
  <c r="AB3" i="7" s="1"/>
  <c r="AH4" i="7"/>
  <c r="AH3" i="7" s="1"/>
  <c r="AG4" i="7"/>
  <c r="AG3" i="7" s="1"/>
  <c r="AF4" i="7"/>
  <c r="AF3" i="7" s="1"/>
  <c r="AE4" i="7"/>
  <c r="AE3" i="7" s="1"/>
  <c r="B14" i="7" a="1"/>
  <c r="C14" i="7" a="1"/>
  <c r="B13" i="7" a="1"/>
  <c r="C13" i="7" a="1"/>
  <c r="B12" i="7" a="1"/>
  <c r="C12" i="7" a="1"/>
  <c r="B11" i="7" a="1"/>
  <c r="C11" i="7" a="1"/>
  <c r="C10" i="7" a="1"/>
  <c r="B10" i="7" a="1"/>
  <c r="C14" i="6" a="1"/>
  <c r="B14" i="6" a="1"/>
  <c r="C13" i="6" a="1"/>
  <c r="B13" i="6" a="1"/>
  <c r="C12" i="6" a="1"/>
  <c r="B12" i="6" a="1"/>
  <c r="C11" i="6" a="1"/>
  <c r="B11" i="6" a="1"/>
  <c r="C10" i="6" a="1"/>
  <c r="B10" i="6" a="1"/>
  <c r="E4" i="5"/>
  <c r="E3" i="5" s="1"/>
  <c r="F4" i="5"/>
  <c r="F3" i="5" s="1"/>
  <c r="D4" i="5"/>
  <c r="C14" i="5" a="1"/>
  <c r="B14" i="5" a="1"/>
  <c r="C13" i="5" a="1"/>
  <c r="B13" i="5" a="1"/>
  <c r="C12" i="5" a="1"/>
  <c r="B12" i="5" a="1"/>
  <c r="B11" i="5" a="1"/>
  <c r="C11" i="5" a="1"/>
  <c r="B10" i="5" a="1"/>
  <c r="C10" i="5" a="1"/>
  <c r="M4" i="4"/>
  <c r="M3" i="4" s="1"/>
  <c r="D4" i="4"/>
  <c r="V4" i="4"/>
  <c r="V3" i="4" s="1"/>
  <c r="U4" i="4"/>
  <c r="U3" i="4" s="1"/>
  <c r="T4" i="4"/>
  <c r="T3" i="4" s="1"/>
  <c r="S4" i="4"/>
  <c r="S3" i="4" s="1"/>
  <c r="R4" i="4"/>
  <c r="R3" i="4" s="1"/>
  <c r="Q4" i="4"/>
  <c r="Q3" i="4" s="1"/>
  <c r="P4" i="4"/>
  <c r="P3" i="4" s="1"/>
  <c r="O4" i="4"/>
  <c r="O3" i="4" s="1"/>
  <c r="N4" i="4"/>
  <c r="N3" i="4" s="1"/>
  <c r="L4" i="4"/>
  <c r="L3" i="4" s="1"/>
  <c r="K4" i="4"/>
  <c r="K3" i="4" s="1"/>
  <c r="J4" i="4"/>
  <c r="J3" i="4" s="1"/>
  <c r="I4" i="4"/>
  <c r="I3" i="4" s="1"/>
  <c r="H4" i="4"/>
  <c r="H3" i="4" s="1"/>
  <c r="G4" i="4"/>
  <c r="G3" i="4" s="1"/>
  <c r="F4" i="4"/>
  <c r="F3" i="4" s="1"/>
  <c r="E4" i="4"/>
  <c r="E3" i="4" s="1"/>
  <c r="B14" i="4" a="1"/>
  <c r="C14" i="4" a="1"/>
  <c r="C13" i="4" a="1"/>
  <c r="B13" i="4" a="1"/>
  <c r="C12" i="4" a="1"/>
  <c r="B12" i="4" a="1"/>
  <c r="C11" i="4" a="1"/>
  <c r="B11" i="4" a="1"/>
  <c r="C10" i="4" a="1"/>
  <c r="B10" i="4" a="1"/>
  <c r="B10" i="3" a="1"/>
  <c r="C10" i="3" a="1"/>
  <c r="AG4" i="3"/>
  <c r="AG3" i="3" s="1"/>
  <c r="AH4" i="3"/>
  <c r="AH3" i="3" s="1"/>
  <c r="Q4" i="3"/>
  <c r="Q3" i="3" s="1"/>
  <c r="D4" i="3"/>
  <c r="E4" i="3"/>
  <c r="E3" i="3" s="1"/>
  <c r="F4" i="3"/>
  <c r="F3" i="3" s="1"/>
  <c r="G4" i="3"/>
  <c r="G3" i="3" s="1"/>
  <c r="H4" i="3"/>
  <c r="H3" i="3" s="1"/>
  <c r="I4" i="3"/>
  <c r="I3" i="3" s="1"/>
  <c r="J4" i="3"/>
  <c r="J3" i="3" s="1"/>
  <c r="K4" i="3"/>
  <c r="K3" i="3" s="1"/>
  <c r="L4" i="3"/>
  <c r="L3" i="3" s="1"/>
  <c r="M4" i="3"/>
  <c r="M3" i="3" s="1"/>
  <c r="N4" i="3"/>
  <c r="N3" i="3" s="1"/>
  <c r="O4" i="3"/>
  <c r="O3" i="3" s="1"/>
  <c r="P4" i="3"/>
  <c r="P3" i="3" s="1"/>
  <c r="R4" i="3"/>
  <c r="R3" i="3" s="1"/>
  <c r="S4" i="3"/>
  <c r="S3" i="3" s="1"/>
  <c r="T4" i="3"/>
  <c r="T3" i="3" s="1"/>
  <c r="U4" i="3"/>
  <c r="U3" i="3" s="1"/>
  <c r="V4" i="3"/>
  <c r="V3" i="3" s="1"/>
  <c r="W4" i="3"/>
  <c r="W3" i="3" s="1"/>
  <c r="X4" i="3"/>
  <c r="X3" i="3" s="1"/>
  <c r="Y4" i="3"/>
  <c r="Y3" i="3" s="1"/>
  <c r="Z4" i="3"/>
  <c r="Z3" i="3" s="1"/>
  <c r="AA4" i="3"/>
  <c r="AA3" i="3" s="1"/>
  <c r="AB4" i="3"/>
  <c r="AB3" i="3" s="1"/>
  <c r="AC4" i="3"/>
  <c r="AC3" i="3" s="1"/>
  <c r="AD4" i="3"/>
  <c r="AD3" i="3" s="1"/>
  <c r="AE4" i="3"/>
  <c r="AE3" i="3" s="1"/>
  <c r="AF4" i="3"/>
  <c r="AF3" i="3" s="1"/>
  <c r="A10" i="15" l="1"/>
  <c r="D10" i="15" s="1"/>
  <c r="E10" i="15" s="1"/>
  <c r="A11" i="15"/>
  <c r="D11" i="15" s="1"/>
  <c r="E11" i="15" s="1"/>
  <c r="A13" i="15"/>
  <c r="D13" i="15" s="1"/>
  <c r="E13" i="15" s="1"/>
  <c r="A14" i="15"/>
  <c r="D14" i="15" s="1"/>
  <c r="E14" i="15" s="1"/>
  <c r="A15" i="15"/>
  <c r="D15" i="15" s="1"/>
  <c r="E15" i="15" s="1"/>
  <c r="D3" i="11"/>
  <c r="D3" i="9"/>
  <c r="D3" i="7"/>
  <c r="D3" i="5"/>
  <c r="B6" i="5" a="1"/>
  <c r="C5" i="5" a="1"/>
  <c r="B5" i="5" a="1"/>
  <c r="D3" i="4"/>
  <c r="B8" i="4" a="1"/>
  <c r="B7" i="4" a="1"/>
  <c r="C6" i="4" a="1"/>
  <c r="C5" i="4" a="1"/>
  <c r="D3" i="3"/>
  <c r="B5" i="3" a="1"/>
  <c r="C8" i="9" l="1" a="1"/>
  <c r="B8" i="9" a="1"/>
  <c r="B7" i="11" a="1"/>
  <c r="B5" i="7" a="1"/>
  <c r="C9" i="9" a="1"/>
  <c r="C5" i="7" a="1"/>
  <c r="C8" i="11" a="1"/>
  <c r="C7" i="9" a="1"/>
  <c r="C6" i="11" a="1"/>
  <c r="B7" i="5" a="1"/>
  <c r="C6" i="7" a="1"/>
  <c r="C8" i="7" a="1"/>
  <c r="B7" i="7" a="1"/>
  <c r="C9" i="5" a="1"/>
  <c r="B9" i="5" a="1"/>
  <c r="C8" i="5" a="1"/>
  <c r="C7" i="5" a="1"/>
  <c r="C8" i="4" a="1"/>
  <c r="C7" i="4" a="1"/>
  <c r="B6" i="4" a="1"/>
  <c r="B6" i="14" a="1"/>
  <c r="C7" i="14" a="1"/>
  <c r="C8" i="14" a="1"/>
  <c r="B7" i="3" a="1"/>
  <c r="C6" i="6" a="1"/>
  <c r="B7" i="6" a="1"/>
  <c r="C7" i="6" a="1"/>
  <c r="B8" i="6" a="1"/>
  <c r="C9" i="6" a="1"/>
  <c r="C7" i="3" a="1"/>
  <c r="B6" i="6" a="1"/>
  <c r="C8" i="6" a="1"/>
  <c r="B9" i="6" a="1"/>
  <c r="B8" i="3" a="1"/>
  <c r="B5" i="8" a="1"/>
  <c r="C5" i="8" a="1"/>
  <c r="B6" i="8" a="1"/>
  <c r="C6" i="8" a="1"/>
  <c r="B7" i="8" a="1"/>
  <c r="C7" i="8" a="1"/>
  <c r="B8" i="8" a="1"/>
  <c r="C8" i="8" a="1"/>
  <c r="B9" i="8" a="1"/>
  <c r="C9" i="8" a="1"/>
  <c r="B7" i="9" a="1"/>
  <c r="C5" i="9" a="1"/>
  <c r="B8" i="10" a="1"/>
  <c r="C8" i="10" a="1"/>
  <c r="B9" i="10" a="1"/>
  <c r="C9" i="10" a="1"/>
  <c r="B5" i="9" a="1"/>
  <c r="C7" i="10" a="1"/>
  <c r="C7" i="11" a="1"/>
  <c r="B9" i="3" a="1"/>
  <c r="C5" i="10" a="1"/>
  <c r="C5" i="12" a="1"/>
  <c r="B5" i="12" a="1"/>
  <c r="C6" i="12" a="1"/>
  <c r="B6" i="12" a="1"/>
  <c r="B7" i="12" a="1"/>
  <c r="C5" i="6" a="1"/>
  <c r="B5" i="10" a="1"/>
  <c r="C7" i="12" a="1"/>
  <c r="B8" i="12" a="1"/>
  <c r="C8" i="12" a="1"/>
  <c r="B9" i="12" a="1"/>
  <c r="C9" i="12" a="1"/>
  <c r="B5" i="6" a="1"/>
  <c r="B7" i="10" a="1"/>
  <c r="B5" i="13" a="1"/>
  <c r="C5" i="13" a="1"/>
  <c r="B6" i="13" a="1"/>
  <c r="C6" i="13" a="1"/>
  <c r="C9" i="3" a="1"/>
  <c r="B6" i="9" a="1"/>
  <c r="B7" i="13" a="1"/>
  <c r="C9" i="13" a="1"/>
  <c r="B9" i="13" a="1"/>
  <c r="C8" i="3" a="1"/>
  <c r="C6" i="10" a="1"/>
  <c r="B8" i="13" a="1"/>
  <c r="B5" i="14" a="1"/>
  <c r="B7" i="14" a="1"/>
  <c r="C9" i="14" a="1"/>
  <c r="B6" i="3" a="1"/>
  <c r="C6" i="9" a="1"/>
  <c r="B6" i="10" a="1"/>
  <c r="C7" i="13" a="1"/>
  <c r="C8" i="13" a="1"/>
  <c r="C5" i="14" a="1"/>
  <c r="C6" i="14" a="1"/>
  <c r="B8" i="14" a="1"/>
  <c r="B9" i="14" a="1"/>
  <c r="B9" i="11" a="1"/>
  <c r="B8" i="11" a="1"/>
  <c r="C9" i="11" a="1"/>
  <c r="B6" i="11" a="1"/>
  <c r="B5" i="11" a="1"/>
  <c r="C5" i="11" a="1"/>
  <c r="B9" i="9" a="1"/>
  <c r="B8" i="7" a="1"/>
  <c r="C7" i="7" a="1"/>
  <c r="C9" i="7" a="1"/>
  <c r="B9" i="7" a="1"/>
  <c r="B6" i="7" a="1"/>
  <c r="B8" i="5" a="1"/>
  <c r="C6" i="5" a="1"/>
  <c r="C9" i="4" a="1"/>
  <c r="B9" i="4" a="1"/>
  <c r="B5" i="4" a="1"/>
  <c r="C5" i="3" a="1"/>
  <c r="C6" i="3" a="1"/>
  <c r="G8" i="2" l="1"/>
  <c r="E6" i="2"/>
  <c r="F6" i="2" s="1"/>
  <c r="G6" i="2"/>
  <c r="E8" i="2"/>
  <c r="F8" i="2" s="1"/>
  <c r="E9" i="2"/>
  <c r="F9" i="2" s="1"/>
  <c r="E10" i="2"/>
  <c r="F10" i="2" s="1"/>
  <c r="G7" i="2"/>
  <c r="G10" i="2"/>
  <c r="G9" i="2"/>
  <c r="E7" i="2"/>
  <c r="F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<sst xmlns="http://schemas.openxmlformats.org/spreadsheetml/2006/main" count="235" uniqueCount="115">
  <si>
    <t>EXCEL MIT COPILOT 2027  ·  VORLAGE 1 VON 10</t>
  </si>
  <si>
    <t>Urlaubsplaner fürs Team</t>
  </si>
  <si>
    <t>Zwölf Monatsblätter, Feiertage für Dein Bundesland, und eine Übersicht, die für jede Person den Resturlaub ausrechnet. Wochenenden und Feiertage zählen nicht mit.</t>
  </si>
  <si>
    <t>So benutzt Du die Vorlage</t>
  </si>
  <si>
    <t>Schritt 1</t>
  </si>
  <si>
    <t>Im Blatt „Übersicht“ Jahr und Bundesland wählen. Die Feiertage rechnen sich danach von selbst aus, auch Ostern.</t>
  </si>
  <si>
    <t>Schritt 2</t>
  </si>
  <si>
    <t>Darunter die Namen Deines Teams eintragen, dazu den Urlaubsanspruch und den Rest aus dem Vorjahr (bis zu 10 Personen).</t>
  </si>
  <si>
    <t>Schritt 3</t>
  </si>
  <si>
    <t>In den Monatsblättern Jan bis Dez in die Kästchen U (Urlaub), H (halber Urlaubstag) oder K (krank) eintragen. Die Auswahlliste hilft.</t>
  </si>
  <si>
    <t>Schritt 4</t>
  </si>
  <si>
    <t>In der Übersicht siehst Du sofort, wie viele Tage eingetragen sind und wie viele noch übrig sind. Ein negativer Rest wird orange.</t>
  </si>
  <si>
    <t>Schritt 5</t>
  </si>
  <si>
    <t>Die Beispielnamen und Einträge einfach überschreiben oder löschen.</t>
  </si>
  <si>
    <t>Farben in dieser Mappe</t>
  </si>
  <si>
    <t>gelbe Zellen</t>
  </si>
  <si>
    <t>Hier trägst Du etwas ein.</t>
  </si>
  <si>
    <t>weiße Zellen</t>
  </si>
  <si>
    <t>Rechnen von selbst. Bitte nicht überschreiben, sonst geht die Formel verloren.</t>
  </si>
  <si>
    <t>grüne Kopfzeile</t>
  </si>
  <si>
    <t>Intelligente Tabelle: Neue Zeilen direkt darunter eintippen, Formeln und Auswertungen wachsen mit.</t>
  </si>
  <si>
    <t>Gut zu wissen</t>
  </si>
  <si>
    <t>•</t>
  </si>
  <si>
    <t>Gezählt werden nur Arbeitstage Montag bis Freitag. Ein U am Samstag oder an einem Feiertag kostet keinen Urlaubstag.</t>
  </si>
  <si>
    <t>Betriebsferien oder Heiligabend trägst Du im Blatt „Feiertage“ unten in die gelben Zeilen ein, dann zählen sie wie Feiertage.</t>
  </si>
  <si>
    <t>Jedes Monatsblatt passt quer auf eine Druckseite.</t>
  </si>
  <si>
    <t>Mit Copilot erweitern</t>
  </si>
  <si>
    <t>Öffne eine Kopie dieser Mappe, klick unten rechts auf das Copilot-Symbol und tipp diesen Auftrag ins Eingabefeld. Was in [eckigen Klammern] steht, ersetzt Du durch Deinen Wunsch. Copilot sieht die Mappe, Du musst die Tabellen also nicht beschreiben.</t>
  </si>
  <si>
    <t>[Markiere in jedem Monatsblatt die Tage in D4:AH4 orange, an denen mehr als zwei Personen gleichzeitig Urlaub haben]. [Halbe Urlaubstage (H) zählen mit, Wochenenden und Feiertage nicht.] Verwende Formeln, die auch nach einem Wechsel von Jahr oder Bundesland stimmen, und ändere sonst nichts.</t>
  </si>
  <si>
    <t>Danach der 60-Sekunden-Check: Stichprobe, Ausreißer, Summe und Anzahl (Abschnitt 1.5). Gefällt Dir das Ergebnis nicht, klick unter der Antwort auf „Rückgängig machen“. Copilot liest die ganze Mappe: Stehen darin echte Namen mit Adressen, Bankdaten oder Gehälter, probier den Auftrag erst an einer Kopie mit erfundenen Daten aus (Datenschutz-Ampel, Abschnitt 1.3).</t>
  </si>
  <si>
    <t>Im Buch</t>
  </si>
  <si>
    <t>Aufgabe 5.1 „Urlaubsplaner“ erklärt die Formeln Schritt für Schritt: die Tageszeile, das Grau für Wochenenden und Feiertage und das Zählen ohne Wochenenden.</t>
  </si>
  <si>
    <t>Läuft ab Excel 2021 und in Microsoft 365.</t>
  </si>
  <si>
    <t>Aus dem Buch „Excel mit Copilot 2027“ von Florian Knust. Für Deinen eigenen Gebrauch, auch im Job. Weitergeben bitte nur mit Verweis auf das Buch.</t>
  </si>
  <si>
    <t>Urlaubsübersicht</t>
  </si>
  <si>
    <t>Jahr</t>
  </si>
  <si>
    <t>Bundesland</t>
  </si>
  <si>
    <t>Name</t>
  </si>
  <si>
    <t>Anspruch</t>
  </si>
  <si>
    <t>Rest Vorjahr</t>
  </si>
  <si>
    <t>Gesamt</t>
  </si>
  <si>
    <t>Eingetragen</t>
  </si>
  <si>
    <t>Rest</t>
  </si>
  <si>
    <t>Krankheitstage</t>
  </si>
  <si>
    <t>Anna Berger</t>
  </si>
  <si>
    <t>Ben Kowalski</t>
  </si>
  <si>
    <t>Carla Neumann</t>
  </si>
  <si>
    <t>Deniz Yilmaz</t>
  </si>
  <si>
    <t>Emil Hartmann</t>
  </si>
  <si>
    <t>Code</t>
  </si>
  <si>
    <t>Bedeutung</t>
  </si>
  <si>
    <t>U</t>
  </si>
  <si>
    <t>Urlaub (1 Tag)</t>
  </si>
  <si>
    <t>H</t>
  </si>
  <si>
    <t>halber Urlaubstag (0,5)</t>
  </si>
  <si>
    <t>K</t>
  </si>
  <si>
    <t>krank</t>
  </si>
  <si>
    <t>Urlaub</t>
  </si>
  <si>
    <t>U = Urlaub · H = halber Tag · K = krank. Grau = Wochenende oder Feiertag.</t>
  </si>
  <si>
    <t>Krank</t>
  </si>
  <si>
    <t>Feiertage</t>
  </si>
  <si>
    <t>Rechnet sich für Jahr und Bundesland selbst aus. Eigene freie Tage trägst Du unten in die gelben Zeilen ein.</t>
  </si>
  <si>
    <t>Jahr:</t>
  </si>
  <si>
    <t>Bundesland:</t>
  </si>
  <si>
    <t>Ostersonntag:</t>
  </si>
  <si>
    <t>Datum</t>
  </si>
  <si>
    <t>Feiertag</t>
  </si>
  <si>
    <t>Gilt in</t>
  </si>
  <si>
    <t>Gilt?</t>
  </si>
  <si>
    <t>Frei am</t>
  </si>
  <si>
    <t>Neujahr</t>
  </si>
  <si>
    <t>alle</t>
  </si>
  <si>
    <t>Heilige Drei Könige</t>
  </si>
  <si>
    <t>BW, BY, ST</t>
  </si>
  <si>
    <t>Internationaler Frauentag</t>
  </si>
  <si>
    <t>BE, MV</t>
  </si>
  <si>
    <t>Karfreitag</t>
  </si>
  <si>
    <t>Ostermontag</t>
  </si>
  <si>
    <t>Tag der Arbeit</t>
  </si>
  <si>
    <t>Christi Himmelfahrt</t>
  </si>
  <si>
    <t>Pfingstmontag</t>
  </si>
  <si>
    <t>Fronleichnam</t>
  </si>
  <si>
    <t>BW, BY, HE, NW, RP, SL</t>
  </si>
  <si>
    <t>Mariä Himmelfahrt</t>
  </si>
  <si>
    <t>SL</t>
  </si>
  <si>
    <t>Weltkindertag</t>
  </si>
  <si>
    <t>TH</t>
  </si>
  <si>
    <t>Tag der Deutschen Einheit</t>
  </si>
  <si>
    <t>Reformationstag</t>
  </si>
  <si>
    <t>BB, HB, HH, MV, NI, SN, ST, SH, TH</t>
  </si>
  <si>
    <t>Allerheiligen</t>
  </si>
  <si>
    <t>BW, BY, NW, RP, SL</t>
  </si>
  <si>
    <t>Buß- und Bettag</t>
  </si>
  <si>
    <t>SN</t>
  </si>
  <si>
    <t>1. Weihnachtstag</t>
  </si>
  <si>
    <t>2. Weihnachtstag</t>
  </si>
  <si>
    <t>eigener freier Tag (z. B. Heiligabend)</t>
  </si>
  <si>
    <t>Bundesländer</t>
  </si>
  <si>
    <t>BW – Baden-Württemberg</t>
  </si>
  <si>
    <t>BY – Bayern</t>
  </si>
  <si>
    <t>BE – Berlin</t>
  </si>
  <si>
    <t>BB – Brandenburg</t>
  </si>
  <si>
    <t>HB – Bremen</t>
  </si>
  <si>
    <t>HH – Hamburg</t>
  </si>
  <si>
    <t>HE – Hessen</t>
  </si>
  <si>
    <t>MV – Mecklenburg-Vorpommern</t>
  </si>
  <si>
    <t>NI – Niedersachsen</t>
  </si>
  <si>
    <t>NW – Nordrhein-Westfalen</t>
  </si>
  <si>
    <t>RP – Rheinland-Pfalz</t>
  </si>
  <si>
    <t>SL – Saarland</t>
  </si>
  <si>
    <t>SN – Sachsen</t>
  </si>
  <si>
    <t>ST – Sachsen-Anhalt</t>
  </si>
  <si>
    <t>SH – Schleswig-Holstein</t>
  </si>
  <si>
    <t>TH – Thüringen</t>
  </si>
  <si>
    <t>Regionale Feiertage (z. B. Augsburger Friedensfest, Mariä Himmelfahrt in Teilen Bayerns, Fronleichnam in Teilen von Sachsen und Thüringen) trägst Du bei Bedarf oben selbst 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</si>
</sst>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;\-0.0;0.0"/>
    <numFmt numFmtId="165" formatCode="mmmm\ yyyy"/>
    <numFmt numFmtId="166" formatCode="d"/>
    <numFmt numFmtId="167" formatCode="0.0;\-0.0;&quot;&quot;"/>
    <numFmt numFmtId="168" formatCode="dddd\,\ dd/mm/yyyy"/>
    <numFmt numFmtId="169" formatCode="ddd\,\ dd/mm/yyyy"/>
    <numFmt numFmtId="170" formatCode="dd/mm/yyyy;;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1E7B4F"/>
      <name val="Aptos Narrow"/>
      <family val="2"/>
      <scheme val="minor"/>
    </font>
    <font>
      <b/>
      <sz val="22"/>
      <color rgb="FF16212B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1E7B4F"/>
      <name val="Aptos Narrow"/>
      <family val="2"/>
      <scheme val="minor"/>
    </font>
    <font>
      <b/>
      <sz val="12"/>
      <color rgb="FF1E7B4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0"/>
      <color rgb="FF16212B"/>
      <name val="Consolas"/>
      <family val="3"/>
    </font>
    <font>
      <sz val="11"/>
      <color rgb="FF78828A"/>
      <name val="Aptos Narrow"/>
      <family val="2"/>
      <scheme val="minor"/>
    </font>
    <font>
      <sz val="9"/>
      <color rgb="FF78828A"/>
      <name val="Aptos Narrow"/>
      <family val="2"/>
      <scheme val="minor"/>
    </font>
    <font>
      <b/>
      <sz val="18"/>
      <color rgb="FF1E7B4F"/>
      <name val="Aptos Narrow"/>
      <family val="2"/>
      <scheme val="minor"/>
    </font>
    <font>
      <b/>
      <sz val="11"/>
      <color rgb="FF16212B"/>
      <name val="Aptos Narrow"/>
      <family val="2"/>
      <scheme val="minor"/>
    </font>
    <font>
      <b/>
      <sz val="11"/>
      <color rgb="FFD2601A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1E7B4F"/>
      <name val="Aptos Narrow"/>
      <family val="2"/>
      <scheme val="minor"/>
    </font>
    <font>
      <sz val="8"/>
      <color rgb="FF78828A"/>
      <name val="Aptos Narrow"/>
      <family val="2"/>
      <scheme val="minor"/>
    </font>
    <font>
      <i/>
      <sz val="11"/>
      <color rgb="FF78828A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6CC"/>
        <bgColor indexed="64"/>
      </patternFill>
    </fill>
    <fill>
      <patternFill patternType="solid">
        <fgColor rgb="FF1E7B4F"/>
        <bgColor indexed="64"/>
      </patternFill>
    </fill>
    <fill>
      <patternFill patternType="solid">
        <fgColor rgb="FFEAF2FB"/>
        <bgColor indexed="64"/>
      </patternFill>
    </fill>
    <fill>
      <patternFill patternType="solid">
        <fgColor rgb="FFA8D8BE"/>
        <bgColor indexed="64"/>
      </patternFill>
    </fill>
    <fill>
      <patternFill patternType="solid">
        <fgColor rgb="FFFDF0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1E7B4F"/>
      </bottom>
      <diagonal/>
    </border>
    <border>
      <left/>
      <right/>
      <top style="thin">
        <color rgb="FF1E7B4F"/>
      </top>
      <bottom/>
      <diagonal/>
    </border>
    <border>
      <left/>
      <right/>
      <top style="thin">
        <color rgb="FFD5DBE0"/>
      </top>
      <bottom style="thin">
        <color rgb="FFD5DBE0"/>
      </bottom>
      <diagonal/>
    </border>
    <border>
      <left/>
      <right/>
      <top/>
      <bottom style="thin">
        <color rgb="FFD5DBE0"/>
      </bottom>
      <diagonal/>
    </border>
    <border>
      <left/>
      <right/>
      <top style="thin">
        <color rgb="FFD5DBE0"/>
      </top>
      <bottom/>
      <diagonal/>
    </border>
    <border>
      <left style="thin">
        <color rgb="FFD5DBE0"/>
      </left>
      <right style="thin">
        <color rgb="FFD5DBE0"/>
      </right>
      <top style="thin">
        <color rgb="FFD5DBE0"/>
      </top>
      <bottom style="thin">
        <color rgb="FFD5DBE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6" fillId="0" borderId="1" xfId="0" applyFont="1" applyBorder="1"/>
    <xf numFmtId="0" fontId="0" fillId="0" borderId="0" xfId="0" applyAlignment="1">
      <alignment wrapText="1"/>
    </xf>
    <xf numFmtId="0" fontId="5" fillId="0" borderId="0" xfId="0" applyFont="1" applyAlignment="1">
      <alignment vertical="top"/>
    </xf>
    <xf numFmtId="0" fontId="6" fillId="0" borderId="0" xfId="0" applyFont="1"/>
    <xf numFmtId="0" fontId="0" fillId="2" borderId="2" xfId="0" applyFill="1" applyBorder="1" applyProtection="1">
      <protection locked="0"/>
    </xf>
    <xf numFmtId="0" fontId="0" fillId="0" borderId="3" xfId="0" applyBorder="1"/>
    <xf numFmtId="0" fontId="7" fillId="3" borderId="0" xfId="0" applyFont="1" applyFill="1" applyAlignment="1">
      <alignment vertical="center"/>
    </xf>
    <xf numFmtId="0" fontId="0" fillId="0" borderId="0" xfId="0" applyAlignment="1">
      <alignment horizontal="right" vertical="top"/>
    </xf>
    <xf numFmtId="0" fontId="8" fillId="4" borderId="0" xfId="0" applyFont="1" applyFill="1" applyAlignment="1">
      <alignment horizontal="left" vertical="top" wrapText="1" indent="1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2" borderId="4" xfId="0" applyFill="1" applyBorder="1" applyAlignment="1" applyProtection="1">
      <alignment horizontal="left"/>
      <protection locked="0"/>
    </xf>
    <xf numFmtId="0" fontId="7" fillId="3" borderId="4" xfId="0" applyFont="1" applyFill="1" applyBorder="1" applyAlignment="1">
      <alignment vertical="center" wrapText="1"/>
    </xf>
    <xf numFmtId="0" fontId="0" fillId="2" borderId="3" xfId="0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164" fontId="0" fillId="0" borderId="3" xfId="0" applyNumberFormat="1" applyBorder="1"/>
    <xf numFmtId="164" fontId="0" fillId="0" borderId="5" xfId="0" applyNumberFormat="1" applyBorder="1"/>
    <xf numFmtId="164" fontId="1" fillId="0" borderId="3" xfId="0" applyNumberFormat="1" applyFont="1" applyBorder="1"/>
    <xf numFmtId="164" fontId="1" fillId="0" borderId="5" xfId="0" applyNumberFormat="1" applyFont="1" applyBorder="1"/>
    <xf numFmtId="0" fontId="7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3" fillId="6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166" fontId="7" fillId="3" borderId="6" xfId="0" applyNumberFormat="1" applyFont="1" applyFill="1" applyBorder="1" applyAlignment="1">
      <alignment horizontal="center" vertical="center"/>
    </xf>
    <xf numFmtId="0" fontId="0" fillId="0" borderId="6" xfId="0" applyBorder="1"/>
    <xf numFmtId="167" fontId="0" fillId="0" borderId="6" xfId="0" applyNumberFormat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7" fillId="0" borderId="0" xfId="0" applyFont="1"/>
    <xf numFmtId="0" fontId="0" fillId="0" borderId="0" xfId="0" applyAlignment="1">
      <alignment horizontal="left"/>
    </xf>
    <xf numFmtId="168" fontId="0" fillId="0" borderId="0" xfId="0" applyNumberFormat="1"/>
    <xf numFmtId="0" fontId="9" fillId="2" borderId="3" xfId="0" applyFont="1" applyFill="1" applyBorder="1" applyProtection="1">
      <protection locked="0"/>
    </xf>
    <xf numFmtId="169" fontId="0" fillId="2" borderId="3" xfId="0" applyNumberFormat="1" applyFill="1" applyBorder="1" applyProtection="1">
      <protection locked="0"/>
    </xf>
    <xf numFmtId="0" fontId="7" fillId="3" borderId="4" xfId="0" applyFont="1" applyFill="1" applyBorder="1" applyAlignment="1">
      <alignment vertical="center"/>
    </xf>
    <xf numFmtId="169" fontId="0" fillId="0" borderId="3" xfId="0" applyNumberFormat="1" applyBorder="1"/>
    <xf numFmtId="0" fontId="0" fillId="0" borderId="3" xfId="0" applyBorder="1" applyAlignment="1">
      <alignment horizontal="center"/>
    </xf>
    <xf numFmtId="170" fontId="0" fillId="0" borderId="3" xfId="0" applyNumberFormat="1" applyBorder="1"/>
    <xf numFmtId="0" fontId="0" fillId="0" borderId="5" xfId="0" applyBorder="1" applyAlignment="1">
      <alignment horizontal="center"/>
    </xf>
    <xf numFmtId="170" fontId="0" fillId="0" borderId="5" xfId="0" applyNumberFormat="1" applyBorder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2" borderId="4" xfId="0" applyFill="1" applyBorder="1" applyProtection="1">
      <protection locked="0"/>
    </xf>
    <xf numFmtId="165" fontId="14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78">
    <dxf>
      <font>
        <color rgb="FF78828A"/>
      </font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ill>
        <patternFill>
          <bgColor rgb="FFEEF0F2"/>
        </patternFill>
      </fill>
    </dxf>
    <dxf>
      <font>
        <color rgb="FFD2601A"/>
      </font>
      <fill>
        <patternFill>
          <bgColor rgb="FFFDF0E6"/>
        </patternFill>
      </fill>
    </dxf>
    <dxf>
      <font>
        <color rgb="FF16212B"/>
      </font>
      <fill>
        <patternFill>
          <bgColor rgb="FFA8D8BE"/>
        </patternFill>
      </fill>
    </dxf>
    <dxf>
      <font>
        <color rgb="FFFFFFFF"/>
      </font>
      <fill>
        <patternFill>
          <bgColor rgb="FF1E7B4F"/>
        </patternFill>
      </fill>
    </dxf>
    <dxf>
      <fill>
        <patternFill>
          <bgColor rgb="FF5B6670"/>
        </patternFill>
      </fill>
    </dxf>
    <dxf>
      <font>
        <color rgb="FFFFFFFF"/>
      </font>
      <fill>
        <patternFill>
          <bgColor rgb="FF2364A8"/>
        </patternFill>
      </fill>
    </dxf>
    <dxf>
      <font>
        <b/>
        <i val="0"/>
        <color rgb="FFD2601A"/>
      </font>
      <fill>
        <patternFill>
          <bgColor rgb="FFFDF0E6"/>
        </patternFill>
      </fill>
    </dxf>
    <dxf>
      <fill>
        <patternFill>
          <bgColor rgb="FFF5FAF7"/>
        </patternFill>
      </fill>
    </dxf>
    <dxf>
      <fill>
        <patternFill>
          <bgColor rgb="FFE8F5EE"/>
        </patternFill>
      </fill>
    </dxf>
    <dxf>
      <font>
        <b/>
        <i val="0"/>
        <color rgb="FFFFFFFF"/>
      </font>
      <fill>
        <patternFill>
          <bgColor rgb="FF1E7B4F"/>
        </patternFill>
      </fill>
    </dxf>
    <dxf>
      <border>
        <bottom style="thin">
          <color rgb="FF1E7B4F"/>
        </bottom>
        <horizontal style="thin">
          <color rgb="FFD5DBE0"/>
        </horizontal>
      </border>
    </dxf>
  </dxfs>
  <tableStyles count="1" defaultTableStyle="TableStyleMedium2" defaultPivotStyle="PivotStyleLight16">
    <tableStyle name="ExcelMitCopilot" pivot="0" count="4" xr9:uid="{E75A0A68-744A-4E32-89FA-0BDB90581A79}">
      <tableStyleElement type="wholeTable" dxfId="77"/>
      <tableStyleElement type="headerRow" dxfId="76"/>
      <tableStyleElement type="totalRow" dxfId="75"/>
      <tableStyleElement type="firstRowStripe" dxfId="7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03A4-3294-411F-BF28-050585929ED7}">
  <sheetPr>
    <pageSetUpPr fitToPage="1"/>
  </sheetPr>
  <dimension ref="B2:C32"/>
  <sheetViews>
    <sheetView showGridLines="0" tabSelected="1" workbookViewId="0"/>
  </sheetViews>
  <sheetFormatPr baseColWidth="10" defaultRowHeight="14.4" x14ac:dyDescent="0.3"/>
  <cols>
    <col min="1" max="1" width="3.77734375" customWidth="1"/>
    <col min="2" max="2" width="24.77734375" customWidth="1"/>
    <col min="3" max="3" width="92.77734375" customWidth="1"/>
  </cols>
  <sheetData>
    <row r="2" spans="2:3" x14ac:dyDescent="0.3">
      <c r="B2" s="1" t="s">
        <v>0</v>
      </c>
    </row>
    <row r="3" spans="2:3" ht="34.049999999999997" customHeight="1" x14ac:dyDescent="0.55000000000000004">
      <c r="B3" s="2" t="s">
        <v>1</v>
      </c>
    </row>
    <row r="4" spans="2:3" ht="34.049999999999997" customHeight="1" x14ac:dyDescent="0.3">
      <c r="B4" s="48" t="s">
        <v>2</v>
      </c>
      <c r="C4" s="49"/>
    </row>
    <row r="6" spans="2:3" ht="15.6" x14ac:dyDescent="0.3">
      <c r="B6" s="4" t="s">
        <v>3</v>
      </c>
      <c r="C6" s="4"/>
    </row>
    <row r="7" spans="2:3" x14ac:dyDescent="0.3">
      <c r="B7" s="6" t="s">
        <v>4</v>
      </c>
      <c r="C7" s="3" t="s">
        <v>5</v>
      </c>
    </row>
    <row r="8" spans="2:3" ht="28.8" x14ac:dyDescent="0.3">
      <c r="B8" s="6" t="s">
        <v>6</v>
      </c>
      <c r="C8" s="3" t="s">
        <v>7</v>
      </c>
    </row>
    <row r="9" spans="2:3" ht="28.8" x14ac:dyDescent="0.3">
      <c r="B9" s="6" t="s">
        <v>8</v>
      </c>
      <c r="C9" s="3" t="s">
        <v>9</v>
      </c>
    </row>
    <row r="10" spans="2:3" ht="28.8" x14ac:dyDescent="0.3">
      <c r="B10" s="6" t="s">
        <v>10</v>
      </c>
      <c r="C10" s="3" t="s">
        <v>11</v>
      </c>
    </row>
    <row r="11" spans="2:3" x14ac:dyDescent="0.3">
      <c r="B11" s="6" t="s">
        <v>12</v>
      </c>
      <c r="C11" s="3" t="s">
        <v>13</v>
      </c>
    </row>
    <row r="13" spans="2:3" ht="15.6" x14ac:dyDescent="0.3">
      <c r="B13" s="7" t="s">
        <v>14</v>
      </c>
      <c r="C13" s="4"/>
    </row>
    <row r="14" spans="2:3" x14ac:dyDescent="0.3">
      <c r="B14" s="8" t="s">
        <v>15</v>
      </c>
      <c r="C14" t="s">
        <v>16</v>
      </c>
    </row>
    <row r="15" spans="2:3" x14ac:dyDescent="0.3">
      <c r="B15" s="9" t="s">
        <v>17</v>
      </c>
      <c r="C15" t="s">
        <v>18</v>
      </c>
    </row>
    <row r="16" spans="2:3" x14ac:dyDescent="0.3">
      <c r="B16" s="10" t="s">
        <v>19</v>
      </c>
      <c r="C16" s="5" t="s">
        <v>20</v>
      </c>
    </row>
    <row r="18" spans="2:3" ht="15.6" x14ac:dyDescent="0.3">
      <c r="B18" s="4" t="s">
        <v>21</v>
      </c>
      <c r="C18" s="4"/>
    </row>
    <row r="19" spans="2:3" ht="28.8" x14ac:dyDescent="0.3">
      <c r="B19" s="11" t="s">
        <v>22</v>
      </c>
      <c r="C19" s="3" t="s">
        <v>23</v>
      </c>
    </row>
    <row r="20" spans="2:3" ht="28.8" x14ac:dyDescent="0.3">
      <c r="B20" s="11" t="s">
        <v>22</v>
      </c>
      <c r="C20" s="3" t="s">
        <v>24</v>
      </c>
    </row>
    <row r="21" spans="2:3" x14ac:dyDescent="0.3">
      <c r="B21" s="11" t="s">
        <v>22</v>
      </c>
      <c r="C21" s="3" t="s">
        <v>25</v>
      </c>
    </row>
    <row r="23" spans="2:3" ht="15.6" x14ac:dyDescent="0.3">
      <c r="B23" s="4" t="s">
        <v>26</v>
      </c>
      <c r="C23" s="4"/>
    </row>
    <row r="24" spans="2:3" ht="43.2" x14ac:dyDescent="0.3">
      <c r="C24" s="5" t="s">
        <v>27</v>
      </c>
    </row>
    <row r="25" spans="2:3" ht="52.8" x14ac:dyDescent="0.3">
      <c r="C25" s="12" t="s">
        <v>28</v>
      </c>
    </row>
    <row r="26" spans="2:3" ht="57.6" x14ac:dyDescent="0.3">
      <c r="C26" s="13" t="s">
        <v>29</v>
      </c>
    </row>
    <row r="28" spans="2:3" ht="15.6" x14ac:dyDescent="0.3">
      <c r="B28" s="4" t="s">
        <v>30</v>
      </c>
      <c r="C28" s="4"/>
    </row>
    <row r="29" spans="2:3" ht="28.8" x14ac:dyDescent="0.3">
      <c r="C29" s="5" t="s">
        <v>31</v>
      </c>
    </row>
    <row r="30" spans="2:3" x14ac:dyDescent="0.3">
      <c r="C30" s="14" t="s">
        <v>32</v>
      </c>
    </row>
    <row r="32" spans="2:3" x14ac:dyDescent="0.3">
      <c r="B32" s="15" t="s">
        <v>33</v>
      </c>
    </row>
  </sheetData>
  <mergeCells count="1">
    <mergeCell ref="B4:C4"/>
  </mergeCells>
  <printOptions horizontalCentered="1"/>
  <pageMargins left="0.59055118110236215" right="0.59055118110236215" top="0.70866141732283472" bottom="0.70866141732283472" header="0.3" footer="0.3"/>
  <pageSetup paperSize="9" scale="74" fitToHeight="0" orientation="portrait" r:id="rId1"/>
  <headerFooter>
    <oddFooter>&amp;C&amp;8Excel mit Copilot 2027&amp;L&amp;8&amp;R&amp;8Seite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71810-E448-4062-BEB9-A02D94B1412C}">
  <sheetPr>
    <pageSetUpPr fitToPage="1"/>
  </sheetPr>
  <dimension ref="A1:J15"/>
  <sheetViews>
    <sheetView workbookViewId="0"/>
  </sheetViews>
  <sheetFormatPr baseColWidth="10" defaultRowHeight="14.4" x14ac:dyDescent="0.3"/>
  <cols>
    <col min="1" max="1" width="18.77734375" customWidth="1"/>
    <col min="2" max="6" width="12.77734375" customWidth="1"/>
    <col min="7" max="7" width="15.77734375" customWidth="1"/>
    <col min="8" max="8" width="3.77734375" customWidth="1"/>
    <col min="9" max="9" width="6.77734375" customWidth="1"/>
    <col min="10" max="10" width="26.77734375" customWidth="1"/>
  </cols>
  <sheetData>
    <row r="1" spans="1:10" ht="30" customHeight="1" x14ac:dyDescent="0.45">
      <c r="A1" s="16" t="s">
        <v>34</v>
      </c>
    </row>
    <row r="2" spans="1:10" x14ac:dyDescent="0.3">
      <c r="A2" s="17" t="s">
        <v>35</v>
      </c>
      <c r="B2" s="18">
        <v>2027</v>
      </c>
    </row>
    <row r="3" spans="1:10" x14ac:dyDescent="0.3">
      <c r="A3" s="17" t="s">
        <v>36</v>
      </c>
      <c r="B3" s="50" t="s">
        <v>107</v>
      </c>
      <c r="C3" s="50"/>
    </row>
    <row r="5" spans="1:10" ht="31.95" customHeight="1" x14ac:dyDescent="0.3">
      <c r="A5" s="19" t="s">
        <v>37</v>
      </c>
      <c r="B5" s="19" t="s">
        <v>38</v>
      </c>
      <c r="C5" s="19" t="s">
        <v>39</v>
      </c>
      <c r="D5" s="19" t="s">
        <v>40</v>
      </c>
      <c r="E5" s="19" t="s">
        <v>41</v>
      </c>
      <c r="F5" s="19" t="s">
        <v>42</v>
      </c>
      <c r="G5" s="19" t="s">
        <v>43</v>
      </c>
      <c r="I5" s="10" t="s">
        <v>49</v>
      </c>
      <c r="J5" s="10" t="s">
        <v>50</v>
      </c>
    </row>
    <row r="6" spans="1:10" x14ac:dyDescent="0.3">
      <c r="A6" s="20" t="s">
        <v>44</v>
      </c>
      <c r="B6" s="21">
        <v>30</v>
      </c>
      <c r="C6" s="21">
        <v>2</v>
      </c>
      <c r="D6" s="22">
        <f t="shared" ref="D6:D15" si="0">IF(A6="","",B6+C6)</f>
        <v>32</v>
      </c>
      <c r="E6" s="22">
        <f>IF(A6="","",SUM(Jan:Dez!B5))</f>
        <v>13</v>
      </c>
      <c r="F6" s="24">
        <f t="shared" ref="F6:F15" si="1">IF(A6="","",D6-E6)</f>
        <v>19</v>
      </c>
      <c r="G6" s="22">
        <f>IF(A6="","",SUM(Jan:Dez!C5))</f>
        <v>0</v>
      </c>
      <c r="I6" s="26" t="s">
        <v>51</v>
      </c>
      <c r="J6" t="s">
        <v>52</v>
      </c>
    </row>
    <row r="7" spans="1:10" x14ac:dyDescent="0.3">
      <c r="A7" s="20" t="s">
        <v>45</v>
      </c>
      <c r="B7" s="21">
        <v>28</v>
      </c>
      <c r="C7" s="21">
        <v>0</v>
      </c>
      <c r="D7" s="22">
        <f t="shared" si="0"/>
        <v>28</v>
      </c>
      <c r="E7" s="22">
        <f>IF(A7="","",SUM(Jan:Dez!B6))</f>
        <v>10</v>
      </c>
      <c r="F7" s="24">
        <f t="shared" si="1"/>
        <v>18</v>
      </c>
      <c r="G7" s="22">
        <f>IF(A7="","",SUM(Jan:Dez!C6))</f>
        <v>0</v>
      </c>
      <c r="I7" s="27" t="s">
        <v>53</v>
      </c>
      <c r="J7" t="s">
        <v>54</v>
      </c>
    </row>
    <row r="8" spans="1:10" x14ac:dyDescent="0.3">
      <c r="A8" s="20" t="s">
        <v>46</v>
      </c>
      <c r="B8" s="21">
        <v>30</v>
      </c>
      <c r="C8" s="21">
        <v>4.5</v>
      </c>
      <c r="D8" s="22">
        <f t="shared" si="0"/>
        <v>34.5</v>
      </c>
      <c r="E8" s="22">
        <f>IF(A8="","",SUM(Jan:Dez!B7))</f>
        <v>10</v>
      </c>
      <c r="F8" s="24">
        <f t="shared" si="1"/>
        <v>24.5</v>
      </c>
      <c r="G8" s="22">
        <f>IF(A8="","",SUM(Jan:Dez!C7))</f>
        <v>2</v>
      </c>
      <c r="I8" s="28" t="s">
        <v>55</v>
      </c>
      <c r="J8" t="s">
        <v>56</v>
      </c>
    </row>
    <row r="9" spans="1:10" x14ac:dyDescent="0.3">
      <c r="A9" s="20" t="s">
        <v>47</v>
      </c>
      <c r="B9" s="21">
        <v>25</v>
      </c>
      <c r="C9" s="21">
        <v>0</v>
      </c>
      <c r="D9" s="22">
        <f t="shared" si="0"/>
        <v>25</v>
      </c>
      <c r="E9" s="22">
        <f>IF(A9="","",SUM(Jan:Dez!B8))</f>
        <v>0.5</v>
      </c>
      <c r="F9" s="24">
        <f t="shared" si="1"/>
        <v>24.5</v>
      </c>
      <c r="G9" s="22">
        <f>IF(A9="","",SUM(Jan:Dez!C8))</f>
        <v>0</v>
      </c>
    </row>
    <row r="10" spans="1:10" x14ac:dyDescent="0.3">
      <c r="A10" s="20" t="s">
        <v>48</v>
      </c>
      <c r="B10" s="21">
        <v>30</v>
      </c>
      <c r="C10" s="21">
        <v>1</v>
      </c>
      <c r="D10" s="22">
        <f t="shared" si="0"/>
        <v>31</v>
      </c>
      <c r="E10" s="22">
        <f>IF(A10="","",SUM(Jan:Dez!B9))</f>
        <v>5</v>
      </c>
      <c r="F10" s="24">
        <f t="shared" si="1"/>
        <v>26</v>
      </c>
      <c r="G10" s="22">
        <f>IF(A10="","",SUM(Jan:Dez!C9))</f>
        <v>0</v>
      </c>
    </row>
    <row r="11" spans="1:10" x14ac:dyDescent="0.3">
      <c r="A11" s="20"/>
      <c r="B11" s="21"/>
      <c r="C11" s="21"/>
      <c r="D11" s="22" t="str">
        <f t="shared" si="0"/>
        <v/>
      </c>
      <c r="E11" s="22" t="str">
        <f>IF(A11="","",SUM(Jan:Dez!B10))</f>
        <v/>
      </c>
      <c r="F11" s="24" t="str">
        <f t="shared" si="1"/>
        <v/>
      </c>
      <c r="G11" s="22" t="str">
        <f>IF(A11="","",SUM(Jan:Dez!C10))</f>
        <v/>
      </c>
    </row>
    <row r="12" spans="1:10" x14ac:dyDescent="0.3">
      <c r="A12" s="20"/>
      <c r="B12" s="21"/>
      <c r="C12" s="21"/>
      <c r="D12" s="22" t="str">
        <f t="shared" si="0"/>
        <v/>
      </c>
      <c r="E12" s="22" t="str">
        <f>IF(A12="","",SUM(Jan:Dez!B11))</f>
        <v/>
      </c>
      <c r="F12" s="24" t="str">
        <f t="shared" si="1"/>
        <v/>
      </c>
      <c r="G12" s="22" t="str">
        <f>IF(A12="","",SUM(Jan:Dez!C11))</f>
        <v/>
      </c>
    </row>
    <row r="13" spans="1:10" x14ac:dyDescent="0.3">
      <c r="A13" s="20"/>
      <c r="B13" s="21"/>
      <c r="C13" s="21"/>
      <c r="D13" s="22" t="str">
        <f t="shared" si="0"/>
        <v/>
      </c>
      <c r="E13" s="22" t="str">
        <f>IF(A13="","",SUM(Jan:Dez!B12))</f>
        <v/>
      </c>
      <c r="F13" s="24" t="str">
        <f t="shared" si="1"/>
        <v/>
      </c>
      <c r="G13" s="22" t="str">
        <f>IF(A13="","",SUM(Jan:Dez!C12))</f>
        <v/>
      </c>
    </row>
    <row r="14" spans="1:10" x14ac:dyDescent="0.3">
      <c r="A14" s="20"/>
      <c r="B14" s="21"/>
      <c r="C14" s="21"/>
      <c r="D14" s="22" t="str">
        <f t="shared" si="0"/>
        <v/>
      </c>
      <c r="E14" s="22" t="str">
        <f>IF(A14="","",SUM(Jan:Dez!B13))</f>
        <v/>
      </c>
      <c r="F14" s="24" t="str">
        <f t="shared" si="1"/>
        <v/>
      </c>
      <c r="G14" s="22" t="str">
        <f>IF(A14="","",SUM(Jan:Dez!C13))</f>
        <v/>
      </c>
    </row>
    <row r="15" spans="1:10" x14ac:dyDescent="0.3">
      <c r="A15" s="20"/>
      <c r="B15" s="21"/>
      <c r="C15" s="21"/>
      <c r="D15" s="23" t="str">
        <f t="shared" si="0"/>
        <v/>
      </c>
      <c r="E15" s="23" t="str">
        <f>IF(A15="","",SUM(Jan:Dez!B14))</f>
        <v/>
      </c>
      <c r="F15" s="25" t="str">
        <f t="shared" si="1"/>
        <v/>
      </c>
      <c r="G15" s="23" t="str">
        <f>IF(A15="","",SUM(Jan:Dez!C14))</f>
        <v/>
      </c>
    </row>
  </sheetData>
  <mergeCells count="1">
    <mergeCell ref="B3:C3"/>
  </mergeCells>
  <conditionalFormatting sqref="F6:F15">
    <cfRule type="expression" dxfId="73" priority="1">
      <formula>AND(ISNUMBER(F6),F6&lt;0)</formula>
    </cfRule>
  </conditionalFormatting>
  <dataValidations count="1">
    <dataValidation type="list" allowBlank="1" showInputMessage="1" showErrorMessage="1" errorTitle="Bundesland" error="Bitte ein Bundesland aus der Liste wählen." sqref="B3:C3" xr:uid="{D542523C-931F-4E9C-BDEE-5A8BB505E649}">
      <formula1>Bundeslaender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66" orientation="portrait" r:id="rId1"/>
  <headerFooter>
    <oddFooter>&amp;C&amp;8Excel mit Copilot 2027&amp;L&amp;8&amp;R&amp;8Seite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A9E34-6F20-4603-9075-A5BDEC80BA00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DATE(Übersicht!$B$2,1,1)</f>
        <v>46388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Fr</v>
      </c>
      <c r="E3" s="30" t="str">
        <f t="shared" si="0"/>
        <v>Sa</v>
      </c>
      <c r="F3" s="30" t="str">
        <f t="shared" si="0"/>
        <v>So</v>
      </c>
      <c r="G3" s="30" t="str">
        <f t="shared" si="0"/>
        <v>Mo</v>
      </c>
      <c r="H3" s="30" t="str">
        <f t="shared" si="0"/>
        <v>Di</v>
      </c>
      <c r="I3" s="30" t="str">
        <f t="shared" si="0"/>
        <v>Mi</v>
      </c>
      <c r="J3" s="30" t="str">
        <f t="shared" si="0"/>
        <v>Do</v>
      </c>
      <c r="K3" s="30" t="str">
        <f t="shared" si="0"/>
        <v>Fr</v>
      </c>
      <c r="L3" s="30" t="str">
        <f t="shared" si="0"/>
        <v>Sa</v>
      </c>
      <c r="M3" s="30" t="str">
        <f t="shared" si="0"/>
        <v>So</v>
      </c>
      <c r="N3" s="30" t="str">
        <f t="shared" si="0"/>
        <v>Mo</v>
      </c>
      <c r="O3" s="30" t="str">
        <f t="shared" si="0"/>
        <v>Di</v>
      </c>
      <c r="P3" s="30" t="str">
        <f t="shared" si="0"/>
        <v>Mi</v>
      </c>
      <c r="Q3" s="30" t="str">
        <f t="shared" si="0"/>
        <v>Do</v>
      </c>
      <c r="R3" s="30" t="str">
        <f t="shared" si="0"/>
        <v>Fr</v>
      </c>
      <c r="S3" s="30" t="str">
        <f t="shared" si="0"/>
        <v>Sa</v>
      </c>
      <c r="T3" s="30" t="str">
        <f t="shared" si="0"/>
        <v>So</v>
      </c>
      <c r="U3" s="30" t="str">
        <f t="shared" si="0"/>
        <v>Mo</v>
      </c>
      <c r="V3" s="30" t="str">
        <f t="shared" si="0"/>
        <v>Di</v>
      </c>
      <c r="W3" s="30" t="str">
        <f t="shared" si="0"/>
        <v>Mi</v>
      </c>
      <c r="X3" s="30" t="str">
        <f t="shared" si="0"/>
        <v>Do</v>
      </c>
      <c r="Y3" s="30" t="str">
        <f t="shared" si="0"/>
        <v>Fr</v>
      </c>
      <c r="Z3" s="30" t="str">
        <f t="shared" si="0"/>
        <v>Sa</v>
      </c>
      <c r="AA3" s="30" t="str">
        <f t="shared" si="0"/>
        <v>So</v>
      </c>
      <c r="AB3" s="30" t="str">
        <f t="shared" si="0"/>
        <v>Mo</v>
      </c>
      <c r="AC3" s="30" t="str">
        <f t="shared" si="0"/>
        <v>Di</v>
      </c>
      <c r="AD3" s="30" t="str">
        <f t="shared" si="0"/>
        <v>Mi</v>
      </c>
      <c r="AE3" s="30" t="str">
        <f t="shared" si="0"/>
        <v>Do</v>
      </c>
      <c r="AF3" s="30" t="str">
        <f t="shared" si="0"/>
        <v>Fr</v>
      </c>
      <c r="AG3" s="30" t="str">
        <f t="shared" si="0"/>
        <v>Sa</v>
      </c>
      <c r="AH3" s="30" t="str">
        <f t="shared" si="0"/>
        <v>So</v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46388</v>
      </c>
      <c r="E4" s="33">
        <f t="shared" si="1"/>
        <v>46389</v>
      </c>
      <c r="F4" s="33">
        <f t="shared" si="1"/>
        <v>46390</v>
      </c>
      <c r="G4" s="33">
        <f t="shared" si="1"/>
        <v>46391</v>
      </c>
      <c r="H4" s="33">
        <f t="shared" si="1"/>
        <v>46392</v>
      </c>
      <c r="I4" s="33">
        <f t="shared" si="1"/>
        <v>46393</v>
      </c>
      <c r="J4" s="33">
        <f t="shared" si="1"/>
        <v>46394</v>
      </c>
      <c r="K4" s="33">
        <f t="shared" si="1"/>
        <v>46395</v>
      </c>
      <c r="L4" s="33">
        <f t="shared" si="1"/>
        <v>46396</v>
      </c>
      <c r="M4" s="33">
        <f t="shared" si="1"/>
        <v>46397</v>
      </c>
      <c r="N4" s="33">
        <f t="shared" si="1"/>
        <v>46398</v>
      </c>
      <c r="O4" s="33">
        <f t="shared" si="1"/>
        <v>46399</v>
      </c>
      <c r="P4" s="33">
        <f t="shared" si="1"/>
        <v>46400</v>
      </c>
      <c r="Q4" s="33">
        <f t="shared" si="1"/>
        <v>46401</v>
      </c>
      <c r="R4" s="33">
        <f t="shared" si="1"/>
        <v>46402</v>
      </c>
      <c r="S4" s="33">
        <f t="shared" si="1"/>
        <v>46403</v>
      </c>
      <c r="T4" s="33">
        <f t="shared" si="1"/>
        <v>46404</v>
      </c>
      <c r="U4" s="33">
        <f t="shared" si="1"/>
        <v>46405</v>
      </c>
      <c r="V4" s="33">
        <f t="shared" si="1"/>
        <v>46406</v>
      </c>
      <c r="W4" s="33">
        <f t="shared" si="1"/>
        <v>46407</v>
      </c>
      <c r="X4" s="33">
        <f t="shared" si="1"/>
        <v>46408</v>
      </c>
      <c r="Y4" s="33">
        <f t="shared" si="1"/>
        <v>46409</v>
      </c>
      <c r="Z4" s="33">
        <f t="shared" si="1"/>
        <v>46410</v>
      </c>
      <c r="AA4" s="33">
        <f t="shared" si="1"/>
        <v>46411</v>
      </c>
      <c r="AB4" s="33">
        <f t="shared" si="1"/>
        <v>46412</v>
      </c>
      <c r="AC4" s="33">
        <f t="shared" si="1"/>
        <v>46413</v>
      </c>
      <c r="AD4" s="33">
        <f t="shared" si="1"/>
        <v>46414</v>
      </c>
      <c r="AE4" s="33">
        <f t="shared" si="1"/>
        <v>46415</v>
      </c>
      <c r="AF4" s="33">
        <f t="shared" si="1"/>
        <v>46416</v>
      </c>
      <c r="AG4" s="33">
        <f t="shared" si="1"/>
        <v>46417</v>
      </c>
      <c r="AH4" s="33">
        <f t="shared" si="1"/>
        <v>46418</v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3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 t="s">
        <v>51</v>
      </c>
      <c r="L5" s="36"/>
      <c r="M5" s="36"/>
      <c r="N5" s="36" t="s">
        <v>51</v>
      </c>
      <c r="O5" s="36" t="s">
        <v>51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72" priority="5">
      <formula>D$4=TODAY()</formula>
    </cfRule>
    <cfRule type="expression" dxfId="71" priority="6">
      <formula>AND(ISNUMBER(D$4),OR(WEEKDAY(D$4,2)&gt;5,COUNTIF(Feiertage,D$4)&gt;0))</formula>
    </cfRule>
  </conditionalFormatting>
  <conditionalFormatting sqref="D5:AH14">
    <cfRule type="expression" dxfId="70" priority="1">
      <formula>D5="U"</formula>
    </cfRule>
    <cfRule type="expression" dxfId="69" priority="2">
      <formula>D5="H"</formula>
    </cfRule>
    <cfRule type="expression" dxfId="68" priority="3">
      <formula>D5="K"</formula>
    </cfRule>
    <cfRule type="expression" dxfId="67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43890D4C-68E4-436C-BC4B-55944776D1E0}">
          <x14:formula1>
            <xm:f>Übersicht!$I$6:$I$8</xm:f>
          </x14:formula1>
          <xm:sqref>D5:AH14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846D5-D28E-4D97-87C7-1EF588BB4825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DATE(Übersicht!$B$2,2,1)</f>
        <v>46419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Mo</v>
      </c>
      <c r="E3" s="30" t="str">
        <f t="shared" si="0"/>
        <v>Di</v>
      </c>
      <c r="F3" s="30" t="str">
        <f t="shared" si="0"/>
        <v>Mi</v>
      </c>
      <c r="G3" s="30" t="str">
        <f t="shared" si="0"/>
        <v>Do</v>
      </c>
      <c r="H3" s="30" t="str">
        <f t="shared" si="0"/>
        <v>Fr</v>
      </c>
      <c r="I3" s="30" t="str">
        <f t="shared" si="0"/>
        <v>Sa</v>
      </c>
      <c r="J3" s="30" t="str">
        <f t="shared" si="0"/>
        <v>So</v>
      </c>
      <c r="K3" s="30" t="str">
        <f t="shared" si="0"/>
        <v>Mo</v>
      </c>
      <c r="L3" s="30" t="str">
        <f t="shared" si="0"/>
        <v>Di</v>
      </c>
      <c r="M3" s="30" t="str">
        <f t="shared" si="0"/>
        <v>Mi</v>
      </c>
      <c r="N3" s="30" t="str">
        <f t="shared" si="0"/>
        <v>Do</v>
      </c>
      <c r="O3" s="30" t="str">
        <f t="shared" si="0"/>
        <v>Fr</v>
      </c>
      <c r="P3" s="30" t="str">
        <f t="shared" si="0"/>
        <v>Sa</v>
      </c>
      <c r="Q3" s="30" t="str">
        <f t="shared" si="0"/>
        <v>So</v>
      </c>
      <c r="R3" s="30" t="str">
        <f t="shared" si="0"/>
        <v>Mo</v>
      </c>
      <c r="S3" s="30" t="str">
        <f t="shared" si="0"/>
        <v>Di</v>
      </c>
      <c r="T3" s="30" t="str">
        <f t="shared" si="0"/>
        <v>Mi</v>
      </c>
      <c r="U3" s="30" t="str">
        <f t="shared" si="0"/>
        <v>Do</v>
      </c>
      <c r="V3" s="30" t="str">
        <f t="shared" si="0"/>
        <v>Fr</v>
      </c>
      <c r="W3" s="30" t="str">
        <f t="shared" si="0"/>
        <v>Sa</v>
      </c>
      <c r="X3" s="30" t="str">
        <f t="shared" si="0"/>
        <v>So</v>
      </c>
      <c r="Y3" s="30" t="str">
        <f t="shared" si="0"/>
        <v>Mo</v>
      </c>
      <c r="Z3" s="30" t="str">
        <f t="shared" si="0"/>
        <v>Di</v>
      </c>
      <c r="AA3" s="30" t="str">
        <f t="shared" si="0"/>
        <v>Mi</v>
      </c>
      <c r="AB3" s="30" t="str">
        <f t="shared" si="0"/>
        <v>Do</v>
      </c>
      <c r="AC3" s="30" t="str">
        <f t="shared" si="0"/>
        <v>Fr</v>
      </c>
      <c r="AD3" s="30" t="str">
        <f t="shared" si="0"/>
        <v>Sa</v>
      </c>
      <c r="AE3" s="30" t="str">
        <f t="shared" si="0"/>
        <v>So</v>
      </c>
      <c r="AF3" s="30" t="str">
        <f t="shared" si="0"/>
        <v/>
      </c>
      <c r="AG3" s="30" t="str">
        <f t="shared" si="0"/>
        <v/>
      </c>
      <c r="AH3" s="30" t="str">
        <f t="shared" si="0"/>
        <v/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46419</v>
      </c>
      <c r="E4" s="33">
        <f t="shared" si="1"/>
        <v>46420</v>
      </c>
      <c r="F4" s="33">
        <f t="shared" si="1"/>
        <v>46421</v>
      </c>
      <c r="G4" s="33">
        <f t="shared" si="1"/>
        <v>46422</v>
      </c>
      <c r="H4" s="33">
        <f t="shared" si="1"/>
        <v>46423</v>
      </c>
      <c r="I4" s="33">
        <f t="shared" si="1"/>
        <v>46424</v>
      </c>
      <c r="J4" s="33">
        <f t="shared" si="1"/>
        <v>46425</v>
      </c>
      <c r="K4" s="33">
        <f t="shared" si="1"/>
        <v>46426</v>
      </c>
      <c r="L4" s="33">
        <f t="shared" si="1"/>
        <v>46427</v>
      </c>
      <c r="M4" s="33">
        <f t="shared" si="1"/>
        <v>46428</v>
      </c>
      <c r="N4" s="33">
        <f t="shared" si="1"/>
        <v>46429</v>
      </c>
      <c r="O4" s="33">
        <f t="shared" si="1"/>
        <v>46430</v>
      </c>
      <c r="P4" s="33">
        <f t="shared" si="1"/>
        <v>46431</v>
      </c>
      <c r="Q4" s="33">
        <f t="shared" si="1"/>
        <v>46432</v>
      </c>
      <c r="R4" s="33">
        <f t="shared" si="1"/>
        <v>46433</v>
      </c>
      <c r="S4" s="33">
        <f t="shared" si="1"/>
        <v>46434</v>
      </c>
      <c r="T4" s="33">
        <f t="shared" si="1"/>
        <v>46435</v>
      </c>
      <c r="U4" s="33">
        <f t="shared" si="1"/>
        <v>46436</v>
      </c>
      <c r="V4" s="33">
        <f t="shared" si="1"/>
        <v>46437</v>
      </c>
      <c r="W4" s="33">
        <f t="shared" si="1"/>
        <v>46438</v>
      </c>
      <c r="X4" s="33">
        <f t="shared" si="1"/>
        <v>46439</v>
      </c>
      <c r="Y4" s="33">
        <f t="shared" si="1"/>
        <v>46440</v>
      </c>
      <c r="Z4" s="33">
        <f t="shared" si="1"/>
        <v>46441</v>
      </c>
      <c r="AA4" s="33">
        <f t="shared" si="1"/>
        <v>46442</v>
      </c>
      <c r="AB4" s="33">
        <f t="shared" si="1"/>
        <v>46443</v>
      </c>
      <c r="AC4" s="33">
        <f t="shared" si="1"/>
        <v>46444</v>
      </c>
      <c r="AD4" s="33">
        <f t="shared" si="1"/>
        <v>46445</v>
      </c>
      <c r="AE4" s="33">
        <f t="shared" si="1"/>
        <v>46446</v>
      </c>
      <c r="AF4" s="33" t="str">
        <f t="shared" si="1"/>
        <v/>
      </c>
      <c r="AG4" s="33" t="str">
        <f t="shared" si="1"/>
        <v/>
      </c>
      <c r="AH4" s="33" t="str">
        <f t="shared" si="1"/>
        <v/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5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51</v>
      </c>
      <c r="S6" s="36" t="s">
        <v>51</v>
      </c>
      <c r="T6" s="36" t="s">
        <v>51</v>
      </c>
      <c r="U6" s="36" t="s">
        <v>51</v>
      </c>
      <c r="V6" s="36" t="s">
        <v>51</v>
      </c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66" priority="5">
      <formula>D$4=TODAY()</formula>
    </cfRule>
    <cfRule type="expression" dxfId="65" priority="6">
      <formula>AND(ISNUMBER(D$4),OR(WEEKDAY(D$4,2)&gt;5,COUNTIF(Feiertage,D$4)&gt;0))</formula>
    </cfRule>
  </conditionalFormatting>
  <conditionalFormatting sqref="D5:AH14">
    <cfRule type="expression" dxfId="64" priority="1">
      <formula>D5="U"</formula>
    </cfRule>
    <cfRule type="expression" dxfId="63" priority="2">
      <formula>D5="H"</formula>
    </cfRule>
    <cfRule type="expression" dxfId="62" priority="3">
      <formula>D5="K"</formula>
    </cfRule>
    <cfRule type="expression" dxfId="61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695FB2B4-6FF7-4454-A959-DCF8B1A05714}">
          <x14:formula1>
            <xm:f>Übersicht!$I$6:$I$8</xm:f>
          </x14:formula1>
          <xm:sqref>D5:AH14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8C249-A337-4E1F-B3A9-BD4CC0706CC9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DATE(Übersicht!$B$2,3,1)</f>
        <v>46447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Mo</v>
      </c>
      <c r="E3" s="30" t="str">
        <f t="shared" si="0"/>
        <v>Di</v>
      </c>
      <c r="F3" s="30" t="str">
        <f t="shared" si="0"/>
        <v>Mi</v>
      </c>
      <c r="G3" s="30" t="str">
        <f t="shared" si="0"/>
        <v>Do</v>
      </c>
      <c r="H3" s="30" t="str">
        <f t="shared" si="0"/>
        <v>Fr</v>
      </c>
      <c r="I3" s="30" t="str">
        <f t="shared" si="0"/>
        <v>Sa</v>
      </c>
      <c r="J3" s="30" t="str">
        <f t="shared" si="0"/>
        <v>So</v>
      </c>
      <c r="K3" s="30" t="str">
        <f t="shared" si="0"/>
        <v>Mo</v>
      </c>
      <c r="L3" s="30" t="str">
        <f t="shared" si="0"/>
        <v>Di</v>
      </c>
      <c r="M3" s="30" t="str">
        <f t="shared" si="0"/>
        <v>Mi</v>
      </c>
      <c r="N3" s="30" t="str">
        <f t="shared" si="0"/>
        <v>Do</v>
      </c>
      <c r="O3" s="30" t="str">
        <f t="shared" si="0"/>
        <v>Fr</v>
      </c>
      <c r="P3" s="30" t="str">
        <f t="shared" si="0"/>
        <v>Sa</v>
      </c>
      <c r="Q3" s="30" t="str">
        <f t="shared" si="0"/>
        <v>So</v>
      </c>
      <c r="R3" s="30" t="str">
        <f t="shared" si="0"/>
        <v>Mo</v>
      </c>
      <c r="S3" s="30" t="str">
        <f t="shared" si="0"/>
        <v>Di</v>
      </c>
      <c r="T3" s="30" t="str">
        <f t="shared" si="0"/>
        <v>Mi</v>
      </c>
      <c r="U3" s="30" t="str">
        <f t="shared" si="0"/>
        <v>Do</v>
      </c>
      <c r="V3" s="30" t="str">
        <f t="shared" si="0"/>
        <v>Fr</v>
      </c>
      <c r="W3" s="30" t="str">
        <f t="shared" si="0"/>
        <v>Sa</v>
      </c>
      <c r="X3" s="30" t="str">
        <f t="shared" si="0"/>
        <v>So</v>
      </c>
      <c r="Y3" s="30" t="str">
        <f t="shared" si="0"/>
        <v>Mo</v>
      </c>
      <c r="Z3" s="30" t="str">
        <f t="shared" si="0"/>
        <v>Di</v>
      </c>
      <c r="AA3" s="30" t="str">
        <f t="shared" si="0"/>
        <v>Mi</v>
      </c>
      <c r="AB3" s="30" t="str">
        <f t="shared" si="0"/>
        <v>Do</v>
      </c>
      <c r="AC3" s="30" t="str">
        <f t="shared" si="0"/>
        <v>Fr</v>
      </c>
      <c r="AD3" s="30" t="str">
        <f t="shared" si="0"/>
        <v>Sa</v>
      </c>
      <c r="AE3" s="30" t="str">
        <f t="shared" si="0"/>
        <v>So</v>
      </c>
      <c r="AF3" s="30" t="str">
        <f t="shared" si="0"/>
        <v>Mo</v>
      </c>
      <c r="AG3" s="30" t="str">
        <f t="shared" si="0"/>
        <v>Di</v>
      </c>
      <c r="AH3" s="30" t="str">
        <f t="shared" si="0"/>
        <v>Mi</v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46447</v>
      </c>
      <c r="E4" s="33">
        <f t="shared" si="1"/>
        <v>46448</v>
      </c>
      <c r="F4" s="33">
        <f t="shared" si="1"/>
        <v>46449</v>
      </c>
      <c r="G4" s="33">
        <f t="shared" si="1"/>
        <v>46450</v>
      </c>
      <c r="H4" s="33">
        <f t="shared" si="1"/>
        <v>46451</v>
      </c>
      <c r="I4" s="33">
        <f t="shared" si="1"/>
        <v>46452</v>
      </c>
      <c r="J4" s="33">
        <f t="shared" si="1"/>
        <v>46453</v>
      </c>
      <c r="K4" s="33">
        <f t="shared" si="1"/>
        <v>46454</v>
      </c>
      <c r="L4" s="33">
        <f t="shared" si="1"/>
        <v>46455</v>
      </c>
      <c r="M4" s="33">
        <f t="shared" si="1"/>
        <v>46456</v>
      </c>
      <c r="N4" s="33">
        <f t="shared" si="1"/>
        <v>46457</v>
      </c>
      <c r="O4" s="33">
        <f t="shared" si="1"/>
        <v>46458</v>
      </c>
      <c r="P4" s="33">
        <f t="shared" si="1"/>
        <v>46459</v>
      </c>
      <c r="Q4" s="33">
        <f t="shared" si="1"/>
        <v>46460</v>
      </c>
      <c r="R4" s="33">
        <f t="shared" si="1"/>
        <v>46461</v>
      </c>
      <c r="S4" s="33">
        <f t="shared" si="1"/>
        <v>46462</v>
      </c>
      <c r="T4" s="33">
        <f t="shared" si="1"/>
        <v>46463</v>
      </c>
      <c r="U4" s="33">
        <f t="shared" si="1"/>
        <v>46464</v>
      </c>
      <c r="V4" s="33">
        <f t="shared" si="1"/>
        <v>46465</v>
      </c>
      <c r="W4" s="33">
        <f t="shared" si="1"/>
        <v>46466</v>
      </c>
      <c r="X4" s="33">
        <f t="shared" si="1"/>
        <v>46467</v>
      </c>
      <c r="Y4" s="33">
        <f t="shared" si="1"/>
        <v>46468</v>
      </c>
      <c r="Z4" s="33">
        <f t="shared" si="1"/>
        <v>46469</v>
      </c>
      <c r="AA4" s="33">
        <f t="shared" si="1"/>
        <v>46470</v>
      </c>
      <c r="AB4" s="33">
        <f t="shared" si="1"/>
        <v>46471</v>
      </c>
      <c r="AC4" s="33">
        <f t="shared" si="1"/>
        <v>46472</v>
      </c>
      <c r="AD4" s="33">
        <f t="shared" si="1"/>
        <v>46473</v>
      </c>
      <c r="AE4" s="33">
        <f t="shared" si="1"/>
        <v>46474</v>
      </c>
      <c r="AF4" s="33">
        <f t="shared" si="1"/>
        <v>46475</v>
      </c>
      <c r="AG4" s="33">
        <f t="shared" si="1"/>
        <v>46476</v>
      </c>
      <c r="AH4" s="33">
        <f t="shared" si="1"/>
        <v>46477</v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2</v>
      </c>
      <c r="D7" s="36"/>
      <c r="E7" s="36"/>
      <c r="F7" s="36" t="s">
        <v>55</v>
      </c>
      <c r="G7" s="36" t="s">
        <v>55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60" priority="5">
      <formula>D$4=TODAY()</formula>
    </cfRule>
    <cfRule type="expression" dxfId="59" priority="6">
      <formula>AND(ISNUMBER(D$4),OR(WEEKDAY(D$4,2)&gt;5,COUNTIF(Feiertage,D$4)&gt;0))</formula>
    </cfRule>
  </conditionalFormatting>
  <conditionalFormatting sqref="D5:AH14">
    <cfRule type="expression" dxfId="58" priority="1">
      <formula>D5="U"</formula>
    </cfRule>
    <cfRule type="expression" dxfId="57" priority="2">
      <formula>D5="H"</formula>
    </cfRule>
    <cfRule type="expression" dxfId="56" priority="3">
      <formula>D5="K"</formula>
    </cfRule>
    <cfRule type="expression" dxfId="55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9A583BFC-18B1-49FA-BE5B-C0E18DA08C8C}">
          <x14:formula1>
            <xm:f>Übersicht!$I$6:$I$8</xm:f>
          </x14:formula1>
          <xm:sqref>D5:AH14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30C8D-FF44-4EBB-AD47-CCD6E9FDC499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DATE(Übersicht!$B$2,4,1)</f>
        <v>46478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Do</v>
      </c>
      <c r="E3" s="30" t="str">
        <f t="shared" si="0"/>
        <v>Fr</v>
      </c>
      <c r="F3" s="30" t="str">
        <f t="shared" si="0"/>
        <v>Sa</v>
      </c>
      <c r="G3" s="30" t="str">
        <f t="shared" si="0"/>
        <v>So</v>
      </c>
      <c r="H3" s="30" t="str">
        <f t="shared" si="0"/>
        <v>Mo</v>
      </c>
      <c r="I3" s="30" t="str">
        <f t="shared" si="0"/>
        <v>Di</v>
      </c>
      <c r="J3" s="30" t="str">
        <f t="shared" si="0"/>
        <v>Mi</v>
      </c>
      <c r="K3" s="30" t="str">
        <f t="shared" si="0"/>
        <v>Do</v>
      </c>
      <c r="L3" s="30" t="str">
        <f t="shared" si="0"/>
        <v>Fr</v>
      </c>
      <c r="M3" s="30" t="str">
        <f t="shared" si="0"/>
        <v>Sa</v>
      </c>
      <c r="N3" s="30" t="str">
        <f t="shared" si="0"/>
        <v>So</v>
      </c>
      <c r="O3" s="30" t="str">
        <f t="shared" si="0"/>
        <v>Mo</v>
      </c>
      <c r="P3" s="30" t="str">
        <f t="shared" si="0"/>
        <v>Di</v>
      </c>
      <c r="Q3" s="30" t="str">
        <f t="shared" si="0"/>
        <v>Mi</v>
      </c>
      <c r="R3" s="30" t="str">
        <f t="shared" si="0"/>
        <v>Do</v>
      </c>
      <c r="S3" s="30" t="str">
        <f t="shared" si="0"/>
        <v>Fr</v>
      </c>
      <c r="T3" s="30" t="str">
        <f t="shared" si="0"/>
        <v>Sa</v>
      </c>
      <c r="U3" s="30" t="str">
        <f t="shared" si="0"/>
        <v>So</v>
      </c>
      <c r="V3" s="30" t="str">
        <f t="shared" si="0"/>
        <v>Mo</v>
      </c>
      <c r="W3" s="30" t="str">
        <f t="shared" si="0"/>
        <v>Di</v>
      </c>
      <c r="X3" s="30" t="str">
        <f t="shared" si="0"/>
        <v>Mi</v>
      </c>
      <c r="Y3" s="30" t="str">
        <f t="shared" si="0"/>
        <v>Do</v>
      </c>
      <c r="Z3" s="30" t="str">
        <f t="shared" si="0"/>
        <v>Fr</v>
      </c>
      <c r="AA3" s="30" t="str">
        <f t="shared" si="0"/>
        <v>Sa</v>
      </c>
      <c r="AB3" s="30" t="str">
        <f t="shared" si="0"/>
        <v>So</v>
      </c>
      <c r="AC3" s="30" t="str">
        <f t="shared" si="0"/>
        <v>Mo</v>
      </c>
      <c r="AD3" s="30" t="str">
        <f t="shared" si="0"/>
        <v>Di</v>
      </c>
      <c r="AE3" s="30" t="str">
        <f t="shared" si="0"/>
        <v>Mi</v>
      </c>
      <c r="AF3" s="30" t="str">
        <f t="shared" si="0"/>
        <v>Do</v>
      </c>
      <c r="AG3" s="30" t="str">
        <f t="shared" si="0"/>
        <v>Fr</v>
      </c>
      <c r="AH3" s="30" t="str">
        <f t="shared" si="0"/>
        <v/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46478</v>
      </c>
      <c r="E4" s="33">
        <f t="shared" si="1"/>
        <v>46479</v>
      </c>
      <c r="F4" s="33">
        <f t="shared" si="1"/>
        <v>46480</v>
      </c>
      <c r="G4" s="33">
        <f t="shared" si="1"/>
        <v>46481</v>
      </c>
      <c r="H4" s="33">
        <f t="shared" si="1"/>
        <v>46482</v>
      </c>
      <c r="I4" s="33">
        <f t="shared" si="1"/>
        <v>46483</v>
      </c>
      <c r="J4" s="33">
        <f t="shared" si="1"/>
        <v>46484</v>
      </c>
      <c r="K4" s="33">
        <f t="shared" si="1"/>
        <v>46485</v>
      </c>
      <c r="L4" s="33">
        <f t="shared" si="1"/>
        <v>46486</v>
      </c>
      <c r="M4" s="33">
        <f t="shared" si="1"/>
        <v>46487</v>
      </c>
      <c r="N4" s="33">
        <f t="shared" si="1"/>
        <v>46488</v>
      </c>
      <c r="O4" s="33">
        <f t="shared" si="1"/>
        <v>46489</v>
      </c>
      <c r="P4" s="33">
        <f t="shared" si="1"/>
        <v>46490</v>
      </c>
      <c r="Q4" s="33">
        <f t="shared" si="1"/>
        <v>46491</v>
      </c>
      <c r="R4" s="33">
        <f t="shared" si="1"/>
        <v>46492</v>
      </c>
      <c r="S4" s="33">
        <f t="shared" si="1"/>
        <v>46493</v>
      </c>
      <c r="T4" s="33">
        <f t="shared" si="1"/>
        <v>46494</v>
      </c>
      <c r="U4" s="33">
        <f t="shared" si="1"/>
        <v>46495</v>
      </c>
      <c r="V4" s="33">
        <f t="shared" si="1"/>
        <v>46496</v>
      </c>
      <c r="W4" s="33">
        <f t="shared" si="1"/>
        <v>46497</v>
      </c>
      <c r="X4" s="33">
        <f t="shared" si="1"/>
        <v>46498</v>
      </c>
      <c r="Y4" s="33">
        <f t="shared" si="1"/>
        <v>46499</v>
      </c>
      <c r="Z4" s="33">
        <f t="shared" si="1"/>
        <v>46500</v>
      </c>
      <c r="AA4" s="33">
        <f t="shared" si="1"/>
        <v>46501</v>
      </c>
      <c r="AB4" s="33">
        <f t="shared" si="1"/>
        <v>46502</v>
      </c>
      <c r="AC4" s="33">
        <f t="shared" si="1"/>
        <v>46503</v>
      </c>
      <c r="AD4" s="33">
        <f t="shared" si="1"/>
        <v>46504</v>
      </c>
      <c r="AE4" s="33">
        <f t="shared" si="1"/>
        <v>46505</v>
      </c>
      <c r="AF4" s="33">
        <f t="shared" si="1"/>
        <v>46506</v>
      </c>
      <c r="AG4" s="33">
        <f t="shared" si="1"/>
        <v>46507</v>
      </c>
      <c r="AH4" s="33" t="str">
        <f t="shared" si="1"/>
        <v/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54" priority="5">
      <formula>D$4=TODAY()</formula>
    </cfRule>
    <cfRule type="expression" dxfId="53" priority="6">
      <formula>AND(ISNUMBER(D$4),OR(WEEKDAY(D$4,2)&gt;5,COUNTIF(Feiertage,D$4)&gt;0))</formula>
    </cfRule>
  </conditionalFormatting>
  <conditionalFormatting sqref="D5:AH14">
    <cfRule type="expression" dxfId="52" priority="1">
      <formula>D5="U"</formula>
    </cfRule>
    <cfRule type="expression" dxfId="51" priority="2">
      <formula>D5="H"</formula>
    </cfRule>
    <cfRule type="expression" dxfId="50" priority="3">
      <formula>D5="K"</formula>
    </cfRule>
    <cfRule type="expression" dxfId="49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745E2981-F725-4EF4-A68D-055D67FC7EA3}">
          <x14:formula1>
            <xm:f>Übersicht!$I$6:$I$8</xm:f>
          </x14:formula1>
          <xm:sqref>D5:AH14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31904-390B-440D-BFAD-185E16545038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DATE(Übersicht!$B$2,5,1)</f>
        <v>46508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Sa</v>
      </c>
      <c r="E3" s="30" t="str">
        <f t="shared" si="0"/>
        <v>So</v>
      </c>
      <c r="F3" s="30" t="str">
        <f t="shared" si="0"/>
        <v>Mo</v>
      </c>
      <c r="G3" s="30" t="str">
        <f t="shared" si="0"/>
        <v>Di</v>
      </c>
      <c r="H3" s="30" t="str">
        <f t="shared" si="0"/>
        <v>Mi</v>
      </c>
      <c r="I3" s="30" t="str">
        <f t="shared" si="0"/>
        <v>Do</v>
      </c>
      <c r="J3" s="30" t="str">
        <f t="shared" si="0"/>
        <v>Fr</v>
      </c>
      <c r="K3" s="30" t="str">
        <f t="shared" si="0"/>
        <v>Sa</v>
      </c>
      <c r="L3" s="30" t="str">
        <f t="shared" si="0"/>
        <v>So</v>
      </c>
      <c r="M3" s="30" t="str">
        <f t="shared" si="0"/>
        <v>Mo</v>
      </c>
      <c r="N3" s="30" t="str">
        <f t="shared" si="0"/>
        <v>Di</v>
      </c>
      <c r="O3" s="30" t="str">
        <f t="shared" si="0"/>
        <v>Mi</v>
      </c>
      <c r="P3" s="30" t="str">
        <f t="shared" si="0"/>
        <v>Do</v>
      </c>
      <c r="Q3" s="30" t="str">
        <f t="shared" si="0"/>
        <v>Fr</v>
      </c>
      <c r="R3" s="30" t="str">
        <f t="shared" si="0"/>
        <v>Sa</v>
      </c>
      <c r="S3" s="30" t="str">
        <f t="shared" si="0"/>
        <v>So</v>
      </c>
      <c r="T3" s="30" t="str">
        <f t="shared" si="0"/>
        <v>Mo</v>
      </c>
      <c r="U3" s="30" t="str">
        <f t="shared" si="0"/>
        <v>Di</v>
      </c>
      <c r="V3" s="30" t="str">
        <f t="shared" si="0"/>
        <v>Mi</v>
      </c>
      <c r="W3" s="30" t="str">
        <f t="shared" si="0"/>
        <v>Do</v>
      </c>
      <c r="X3" s="30" t="str">
        <f t="shared" si="0"/>
        <v>Fr</v>
      </c>
      <c r="Y3" s="30" t="str">
        <f t="shared" si="0"/>
        <v>Sa</v>
      </c>
      <c r="Z3" s="30" t="str">
        <f t="shared" si="0"/>
        <v>So</v>
      </c>
      <c r="AA3" s="30" t="str">
        <f t="shared" si="0"/>
        <v>Mo</v>
      </c>
      <c r="AB3" s="30" t="str">
        <f t="shared" si="0"/>
        <v>Di</v>
      </c>
      <c r="AC3" s="30" t="str">
        <f t="shared" si="0"/>
        <v>Mi</v>
      </c>
      <c r="AD3" s="30" t="str">
        <f t="shared" si="0"/>
        <v>Do</v>
      </c>
      <c r="AE3" s="30" t="str">
        <f t="shared" si="0"/>
        <v>Fr</v>
      </c>
      <c r="AF3" s="30" t="str">
        <f t="shared" si="0"/>
        <v>Sa</v>
      </c>
      <c r="AG3" s="30" t="str">
        <f t="shared" si="0"/>
        <v>So</v>
      </c>
      <c r="AH3" s="30" t="str">
        <f t="shared" si="0"/>
        <v>Mo</v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46508</v>
      </c>
      <c r="E4" s="33">
        <f t="shared" si="1"/>
        <v>46509</v>
      </c>
      <c r="F4" s="33">
        <f t="shared" si="1"/>
        <v>46510</v>
      </c>
      <c r="G4" s="33">
        <f t="shared" si="1"/>
        <v>46511</v>
      </c>
      <c r="H4" s="33">
        <f t="shared" si="1"/>
        <v>46512</v>
      </c>
      <c r="I4" s="33">
        <f t="shared" si="1"/>
        <v>46513</v>
      </c>
      <c r="J4" s="33">
        <f t="shared" si="1"/>
        <v>46514</v>
      </c>
      <c r="K4" s="33">
        <f t="shared" si="1"/>
        <v>46515</v>
      </c>
      <c r="L4" s="33">
        <f t="shared" si="1"/>
        <v>46516</v>
      </c>
      <c r="M4" s="33">
        <f t="shared" si="1"/>
        <v>46517</v>
      </c>
      <c r="N4" s="33">
        <f t="shared" si="1"/>
        <v>46518</v>
      </c>
      <c r="O4" s="33">
        <f t="shared" si="1"/>
        <v>46519</v>
      </c>
      <c r="P4" s="33">
        <f t="shared" si="1"/>
        <v>46520</v>
      </c>
      <c r="Q4" s="33">
        <f t="shared" si="1"/>
        <v>46521</v>
      </c>
      <c r="R4" s="33">
        <f t="shared" si="1"/>
        <v>46522</v>
      </c>
      <c r="S4" s="33">
        <f t="shared" si="1"/>
        <v>46523</v>
      </c>
      <c r="T4" s="33">
        <f t="shared" si="1"/>
        <v>46524</v>
      </c>
      <c r="U4" s="33">
        <f t="shared" si="1"/>
        <v>46525</v>
      </c>
      <c r="V4" s="33">
        <f t="shared" si="1"/>
        <v>46526</v>
      </c>
      <c r="W4" s="33">
        <f t="shared" si="1"/>
        <v>46527</v>
      </c>
      <c r="X4" s="33">
        <f t="shared" si="1"/>
        <v>46528</v>
      </c>
      <c r="Y4" s="33">
        <f t="shared" si="1"/>
        <v>46529</v>
      </c>
      <c r="Z4" s="33">
        <f t="shared" si="1"/>
        <v>46530</v>
      </c>
      <c r="AA4" s="33">
        <f t="shared" si="1"/>
        <v>46531</v>
      </c>
      <c r="AB4" s="33">
        <f t="shared" si="1"/>
        <v>46532</v>
      </c>
      <c r="AC4" s="33">
        <f t="shared" si="1"/>
        <v>46533</v>
      </c>
      <c r="AD4" s="33">
        <f t="shared" si="1"/>
        <v>46534</v>
      </c>
      <c r="AE4" s="33">
        <f t="shared" si="1"/>
        <v>46535</v>
      </c>
      <c r="AF4" s="33">
        <f t="shared" si="1"/>
        <v>46536</v>
      </c>
      <c r="AG4" s="33">
        <f t="shared" si="1"/>
        <v>46537</v>
      </c>
      <c r="AH4" s="33">
        <f t="shared" si="1"/>
        <v>46538</v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0.5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 t="s">
        <v>53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48" priority="5">
      <formula>D$4=TODAY()</formula>
    </cfRule>
    <cfRule type="expression" dxfId="47" priority="6">
      <formula>AND(ISNUMBER(D$4),OR(WEEKDAY(D$4,2)&gt;5,COUNTIF(Feiertage,D$4)&gt;0))</formula>
    </cfRule>
  </conditionalFormatting>
  <conditionalFormatting sqref="D5:AH14">
    <cfRule type="expression" dxfId="46" priority="1">
      <formula>D5="U"</formula>
    </cfRule>
    <cfRule type="expression" dxfId="45" priority="2">
      <formula>D5="H"</formula>
    </cfRule>
    <cfRule type="expression" dxfId="44" priority="3">
      <formula>D5="K"</formula>
    </cfRule>
    <cfRule type="expression" dxfId="43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C6B4BA2B-374D-41AE-BD52-DBD585FEE39A}">
          <x14:formula1>
            <xm:f>Übersicht!$I$6:$I$8</xm:f>
          </x14:formula1>
          <xm:sqref>D5:AH14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E9379-CB67-467C-BB92-44748AD368FE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DATE(Übersicht!$B$2,6,1)</f>
        <v>46539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Di</v>
      </c>
      <c r="E3" s="30" t="str">
        <f t="shared" si="0"/>
        <v>Mi</v>
      </c>
      <c r="F3" s="30" t="str">
        <f t="shared" si="0"/>
        <v>Do</v>
      </c>
      <c r="G3" s="30" t="str">
        <f t="shared" si="0"/>
        <v>Fr</v>
      </c>
      <c r="H3" s="30" t="str">
        <f t="shared" si="0"/>
        <v>Sa</v>
      </c>
      <c r="I3" s="30" t="str">
        <f t="shared" si="0"/>
        <v>So</v>
      </c>
      <c r="J3" s="30" t="str">
        <f t="shared" si="0"/>
        <v>Mo</v>
      </c>
      <c r="K3" s="30" t="str">
        <f t="shared" si="0"/>
        <v>Di</v>
      </c>
      <c r="L3" s="30" t="str">
        <f t="shared" si="0"/>
        <v>Mi</v>
      </c>
      <c r="M3" s="30" t="str">
        <f t="shared" si="0"/>
        <v>Do</v>
      </c>
      <c r="N3" s="30" t="str">
        <f t="shared" si="0"/>
        <v>Fr</v>
      </c>
      <c r="O3" s="30" t="str">
        <f t="shared" si="0"/>
        <v>Sa</v>
      </c>
      <c r="P3" s="30" t="str">
        <f t="shared" si="0"/>
        <v>So</v>
      </c>
      <c r="Q3" s="30" t="str">
        <f t="shared" si="0"/>
        <v>Mo</v>
      </c>
      <c r="R3" s="30" t="str">
        <f t="shared" si="0"/>
        <v>Di</v>
      </c>
      <c r="S3" s="30" t="str">
        <f t="shared" si="0"/>
        <v>Mi</v>
      </c>
      <c r="T3" s="30" t="str">
        <f t="shared" si="0"/>
        <v>Do</v>
      </c>
      <c r="U3" s="30" t="str">
        <f t="shared" si="0"/>
        <v>Fr</v>
      </c>
      <c r="V3" s="30" t="str">
        <f t="shared" si="0"/>
        <v>Sa</v>
      </c>
      <c r="W3" s="30" t="str">
        <f t="shared" si="0"/>
        <v>So</v>
      </c>
      <c r="X3" s="30" t="str">
        <f t="shared" si="0"/>
        <v>Mo</v>
      </c>
      <c r="Y3" s="30" t="str">
        <f t="shared" si="0"/>
        <v>Di</v>
      </c>
      <c r="Z3" s="30" t="str">
        <f t="shared" si="0"/>
        <v>Mi</v>
      </c>
      <c r="AA3" s="30" t="str">
        <f t="shared" si="0"/>
        <v>Do</v>
      </c>
      <c r="AB3" s="30" t="str">
        <f t="shared" si="0"/>
        <v>Fr</v>
      </c>
      <c r="AC3" s="30" t="str">
        <f t="shared" si="0"/>
        <v>Sa</v>
      </c>
      <c r="AD3" s="30" t="str">
        <f t="shared" si="0"/>
        <v>So</v>
      </c>
      <c r="AE3" s="30" t="str">
        <f t="shared" si="0"/>
        <v>Mo</v>
      </c>
      <c r="AF3" s="30" t="str">
        <f t="shared" si="0"/>
        <v>Di</v>
      </c>
      <c r="AG3" s="30" t="str">
        <f t="shared" si="0"/>
        <v>Mi</v>
      </c>
      <c r="AH3" s="30" t="str">
        <f t="shared" si="0"/>
        <v/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46539</v>
      </c>
      <c r="E4" s="33">
        <f t="shared" si="1"/>
        <v>46540</v>
      </c>
      <c r="F4" s="33">
        <f t="shared" si="1"/>
        <v>46541</v>
      </c>
      <c r="G4" s="33">
        <f t="shared" si="1"/>
        <v>46542</v>
      </c>
      <c r="H4" s="33">
        <f t="shared" si="1"/>
        <v>46543</v>
      </c>
      <c r="I4" s="33">
        <f t="shared" si="1"/>
        <v>46544</v>
      </c>
      <c r="J4" s="33">
        <f t="shared" si="1"/>
        <v>46545</v>
      </c>
      <c r="K4" s="33">
        <f t="shared" si="1"/>
        <v>46546</v>
      </c>
      <c r="L4" s="33">
        <f t="shared" si="1"/>
        <v>46547</v>
      </c>
      <c r="M4" s="33">
        <f t="shared" si="1"/>
        <v>46548</v>
      </c>
      <c r="N4" s="33">
        <f t="shared" si="1"/>
        <v>46549</v>
      </c>
      <c r="O4" s="33">
        <f t="shared" si="1"/>
        <v>46550</v>
      </c>
      <c r="P4" s="33">
        <f t="shared" si="1"/>
        <v>46551</v>
      </c>
      <c r="Q4" s="33">
        <f t="shared" si="1"/>
        <v>46552</v>
      </c>
      <c r="R4" s="33">
        <f t="shared" si="1"/>
        <v>46553</v>
      </c>
      <c r="S4" s="33">
        <f t="shared" si="1"/>
        <v>46554</v>
      </c>
      <c r="T4" s="33">
        <f t="shared" si="1"/>
        <v>46555</v>
      </c>
      <c r="U4" s="33">
        <f t="shared" si="1"/>
        <v>46556</v>
      </c>
      <c r="V4" s="33">
        <f t="shared" si="1"/>
        <v>46557</v>
      </c>
      <c r="W4" s="33">
        <f t="shared" si="1"/>
        <v>46558</v>
      </c>
      <c r="X4" s="33">
        <f t="shared" si="1"/>
        <v>46559</v>
      </c>
      <c r="Y4" s="33">
        <f t="shared" si="1"/>
        <v>46560</v>
      </c>
      <c r="Z4" s="33">
        <f t="shared" si="1"/>
        <v>46561</v>
      </c>
      <c r="AA4" s="33">
        <f t="shared" si="1"/>
        <v>46562</v>
      </c>
      <c r="AB4" s="33">
        <f t="shared" si="1"/>
        <v>46563</v>
      </c>
      <c r="AC4" s="33">
        <f t="shared" si="1"/>
        <v>46564</v>
      </c>
      <c r="AD4" s="33">
        <f t="shared" si="1"/>
        <v>46565</v>
      </c>
      <c r="AE4" s="33">
        <f t="shared" si="1"/>
        <v>46566</v>
      </c>
      <c r="AF4" s="33">
        <f t="shared" si="1"/>
        <v>46567</v>
      </c>
      <c r="AG4" s="33">
        <f t="shared" si="1"/>
        <v>46568</v>
      </c>
      <c r="AH4" s="33" t="str">
        <f t="shared" si="1"/>
        <v/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42" priority="5">
      <formula>D$4=TODAY()</formula>
    </cfRule>
    <cfRule type="expression" dxfId="41" priority="6">
      <formula>AND(ISNUMBER(D$4),OR(WEEKDAY(D$4,2)&gt;5,COUNTIF(Feiertage,D$4)&gt;0))</formula>
    </cfRule>
  </conditionalFormatting>
  <conditionalFormatting sqref="D5:AH14">
    <cfRule type="expression" dxfId="40" priority="1">
      <formula>D5="U"</formula>
    </cfRule>
    <cfRule type="expression" dxfId="39" priority="2">
      <formula>D5="H"</formula>
    </cfRule>
    <cfRule type="expression" dxfId="38" priority="3">
      <formula>D5="K"</formula>
    </cfRule>
    <cfRule type="expression" dxfId="37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D9595E99-2A49-4D65-B500-AA284A867F8F}">
          <x14:formula1>
            <xm:f>Übersicht!$I$6:$I$8</xm:f>
          </x14:formula1>
          <xm:sqref>D5:AH14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3691-FD76-469A-8075-19FCCAB51CF9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DATE(Übersicht!$B$2,7,1)</f>
        <v>46569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Do</v>
      </c>
      <c r="E3" s="30" t="str">
        <f t="shared" si="0"/>
        <v>Fr</v>
      </c>
      <c r="F3" s="30" t="str">
        <f t="shared" si="0"/>
        <v>Sa</v>
      </c>
      <c r="G3" s="30" t="str">
        <f t="shared" si="0"/>
        <v>So</v>
      </c>
      <c r="H3" s="30" t="str">
        <f t="shared" si="0"/>
        <v>Mo</v>
      </c>
      <c r="I3" s="30" t="str">
        <f t="shared" si="0"/>
        <v>Di</v>
      </c>
      <c r="J3" s="30" t="str">
        <f t="shared" si="0"/>
        <v>Mi</v>
      </c>
      <c r="K3" s="30" t="str">
        <f t="shared" si="0"/>
        <v>Do</v>
      </c>
      <c r="L3" s="30" t="str">
        <f t="shared" si="0"/>
        <v>Fr</v>
      </c>
      <c r="M3" s="30" t="str">
        <f t="shared" si="0"/>
        <v>Sa</v>
      </c>
      <c r="N3" s="30" t="str">
        <f t="shared" si="0"/>
        <v>So</v>
      </c>
      <c r="O3" s="30" t="str">
        <f t="shared" si="0"/>
        <v>Mo</v>
      </c>
      <c r="P3" s="30" t="str">
        <f t="shared" si="0"/>
        <v>Di</v>
      </c>
      <c r="Q3" s="30" t="str">
        <f t="shared" si="0"/>
        <v>Mi</v>
      </c>
      <c r="R3" s="30" t="str">
        <f t="shared" si="0"/>
        <v>Do</v>
      </c>
      <c r="S3" s="30" t="str">
        <f t="shared" si="0"/>
        <v>Fr</v>
      </c>
      <c r="T3" s="30" t="str">
        <f t="shared" si="0"/>
        <v>Sa</v>
      </c>
      <c r="U3" s="30" t="str">
        <f t="shared" si="0"/>
        <v>So</v>
      </c>
      <c r="V3" s="30" t="str">
        <f t="shared" si="0"/>
        <v>Mo</v>
      </c>
      <c r="W3" s="30" t="str">
        <f t="shared" si="0"/>
        <v>Di</v>
      </c>
      <c r="X3" s="30" t="str">
        <f t="shared" si="0"/>
        <v>Mi</v>
      </c>
      <c r="Y3" s="30" t="str">
        <f t="shared" si="0"/>
        <v>Do</v>
      </c>
      <c r="Z3" s="30" t="str">
        <f t="shared" si="0"/>
        <v>Fr</v>
      </c>
      <c r="AA3" s="30" t="str">
        <f t="shared" si="0"/>
        <v>Sa</v>
      </c>
      <c r="AB3" s="30" t="str">
        <f t="shared" si="0"/>
        <v>So</v>
      </c>
      <c r="AC3" s="30" t="str">
        <f t="shared" si="0"/>
        <v>Mo</v>
      </c>
      <c r="AD3" s="30" t="str">
        <f t="shared" si="0"/>
        <v>Di</v>
      </c>
      <c r="AE3" s="30" t="str">
        <f t="shared" si="0"/>
        <v>Mi</v>
      </c>
      <c r="AF3" s="30" t="str">
        <f t="shared" si="0"/>
        <v>Do</v>
      </c>
      <c r="AG3" s="30" t="str">
        <f t="shared" si="0"/>
        <v>Fr</v>
      </c>
      <c r="AH3" s="30" t="str">
        <f t="shared" si="0"/>
        <v>Sa</v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46569</v>
      </c>
      <c r="E4" s="33">
        <f t="shared" si="1"/>
        <v>46570</v>
      </c>
      <c r="F4" s="33">
        <f t="shared" si="1"/>
        <v>46571</v>
      </c>
      <c r="G4" s="33">
        <f t="shared" si="1"/>
        <v>46572</v>
      </c>
      <c r="H4" s="33">
        <f t="shared" si="1"/>
        <v>46573</v>
      </c>
      <c r="I4" s="33">
        <f t="shared" si="1"/>
        <v>46574</v>
      </c>
      <c r="J4" s="33">
        <f t="shared" si="1"/>
        <v>46575</v>
      </c>
      <c r="K4" s="33">
        <f t="shared" si="1"/>
        <v>46576</v>
      </c>
      <c r="L4" s="33">
        <f t="shared" si="1"/>
        <v>46577</v>
      </c>
      <c r="M4" s="33">
        <f t="shared" si="1"/>
        <v>46578</v>
      </c>
      <c r="N4" s="33">
        <f t="shared" si="1"/>
        <v>46579</v>
      </c>
      <c r="O4" s="33">
        <f t="shared" si="1"/>
        <v>46580</v>
      </c>
      <c r="P4" s="33">
        <f t="shared" si="1"/>
        <v>46581</v>
      </c>
      <c r="Q4" s="33">
        <f t="shared" si="1"/>
        <v>46582</v>
      </c>
      <c r="R4" s="33">
        <f t="shared" si="1"/>
        <v>46583</v>
      </c>
      <c r="S4" s="33">
        <f t="shared" si="1"/>
        <v>46584</v>
      </c>
      <c r="T4" s="33">
        <f t="shared" si="1"/>
        <v>46585</v>
      </c>
      <c r="U4" s="33">
        <f t="shared" si="1"/>
        <v>46586</v>
      </c>
      <c r="V4" s="33">
        <f t="shared" si="1"/>
        <v>46587</v>
      </c>
      <c r="W4" s="33">
        <f t="shared" si="1"/>
        <v>46588</v>
      </c>
      <c r="X4" s="33">
        <f t="shared" si="1"/>
        <v>46589</v>
      </c>
      <c r="Y4" s="33">
        <f t="shared" si="1"/>
        <v>46590</v>
      </c>
      <c r="Z4" s="33">
        <f t="shared" si="1"/>
        <v>46591</v>
      </c>
      <c r="AA4" s="33">
        <f t="shared" si="1"/>
        <v>46592</v>
      </c>
      <c r="AB4" s="33">
        <f t="shared" si="1"/>
        <v>46593</v>
      </c>
      <c r="AC4" s="33">
        <f t="shared" si="1"/>
        <v>46594</v>
      </c>
      <c r="AD4" s="33">
        <f t="shared" si="1"/>
        <v>46595</v>
      </c>
      <c r="AE4" s="33">
        <f t="shared" si="1"/>
        <v>46596</v>
      </c>
      <c r="AF4" s="33">
        <f t="shared" si="1"/>
        <v>46597</v>
      </c>
      <c r="AG4" s="33">
        <f t="shared" si="1"/>
        <v>46598</v>
      </c>
      <c r="AH4" s="33">
        <f t="shared" si="1"/>
        <v>46599</v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10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 t="s">
        <v>51</v>
      </c>
      <c r="P5" s="36" t="s">
        <v>51</v>
      </c>
      <c r="Q5" s="36" t="s">
        <v>51</v>
      </c>
      <c r="R5" s="36" t="s">
        <v>51</v>
      </c>
      <c r="S5" s="36" t="s">
        <v>51</v>
      </c>
      <c r="T5" s="36"/>
      <c r="U5" s="36"/>
      <c r="V5" s="36" t="s">
        <v>51</v>
      </c>
      <c r="W5" s="36" t="s">
        <v>51</v>
      </c>
      <c r="X5" s="36" t="s">
        <v>51</v>
      </c>
      <c r="Y5" s="36" t="s">
        <v>51</v>
      </c>
      <c r="Z5" s="36" t="s">
        <v>51</v>
      </c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5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 t="s">
        <v>51</v>
      </c>
      <c r="AD6" s="36" t="s">
        <v>51</v>
      </c>
      <c r="AE6" s="36" t="s">
        <v>51</v>
      </c>
      <c r="AF6" s="36" t="s">
        <v>51</v>
      </c>
      <c r="AG6" s="36" t="s">
        <v>51</v>
      </c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36" priority="5">
      <formula>D$4=TODAY()</formula>
    </cfRule>
    <cfRule type="expression" dxfId="35" priority="6">
      <formula>AND(ISNUMBER(D$4),OR(WEEKDAY(D$4,2)&gt;5,COUNTIF(Feiertage,D$4)&gt;0))</formula>
    </cfRule>
  </conditionalFormatting>
  <conditionalFormatting sqref="D5:AH14">
    <cfRule type="expression" dxfId="34" priority="1">
      <formula>D5="U"</formula>
    </cfRule>
    <cfRule type="expression" dxfId="33" priority="2">
      <formula>D5="H"</formula>
    </cfRule>
    <cfRule type="expression" dxfId="32" priority="3">
      <formula>D5="K"</formula>
    </cfRule>
    <cfRule type="expression" dxfId="31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81DFBC57-6A0C-48F9-B46F-04D98A6D9E7B}">
          <x14:formula1>
            <xm:f>Übersicht!$I$6:$I$8</xm:f>
          </x14:formula1>
          <xm:sqref>D5:AH14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8D58-B758-48F6-8748-57047672B8B1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DATE(Übersicht!$B$2,8,1)</f>
        <v>46600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So</v>
      </c>
      <c r="E3" s="30" t="str">
        <f t="shared" si="0"/>
        <v>Mo</v>
      </c>
      <c r="F3" s="30" t="str">
        <f t="shared" si="0"/>
        <v>Di</v>
      </c>
      <c r="G3" s="30" t="str">
        <f t="shared" si="0"/>
        <v>Mi</v>
      </c>
      <c r="H3" s="30" t="str">
        <f t="shared" si="0"/>
        <v>Do</v>
      </c>
      <c r="I3" s="30" t="str">
        <f t="shared" si="0"/>
        <v>Fr</v>
      </c>
      <c r="J3" s="30" t="str">
        <f t="shared" si="0"/>
        <v>Sa</v>
      </c>
      <c r="K3" s="30" t="str">
        <f t="shared" si="0"/>
        <v>So</v>
      </c>
      <c r="L3" s="30" t="str">
        <f t="shared" si="0"/>
        <v>Mo</v>
      </c>
      <c r="M3" s="30" t="str">
        <f t="shared" si="0"/>
        <v>Di</v>
      </c>
      <c r="N3" s="30" t="str">
        <f t="shared" si="0"/>
        <v>Mi</v>
      </c>
      <c r="O3" s="30" t="str">
        <f t="shared" si="0"/>
        <v>Do</v>
      </c>
      <c r="P3" s="30" t="str">
        <f t="shared" si="0"/>
        <v>Fr</v>
      </c>
      <c r="Q3" s="30" t="str">
        <f t="shared" si="0"/>
        <v>Sa</v>
      </c>
      <c r="R3" s="30" t="str">
        <f t="shared" si="0"/>
        <v>So</v>
      </c>
      <c r="S3" s="30" t="str">
        <f t="shared" si="0"/>
        <v>Mo</v>
      </c>
      <c r="T3" s="30" t="str">
        <f t="shared" si="0"/>
        <v>Di</v>
      </c>
      <c r="U3" s="30" t="str">
        <f t="shared" si="0"/>
        <v>Mi</v>
      </c>
      <c r="V3" s="30" t="str">
        <f t="shared" si="0"/>
        <v>Do</v>
      </c>
      <c r="W3" s="30" t="str">
        <f t="shared" si="0"/>
        <v>Fr</v>
      </c>
      <c r="X3" s="30" t="str">
        <f t="shared" si="0"/>
        <v>Sa</v>
      </c>
      <c r="Y3" s="30" t="str">
        <f t="shared" si="0"/>
        <v>So</v>
      </c>
      <c r="Z3" s="30" t="str">
        <f t="shared" si="0"/>
        <v>Mo</v>
      </c>
      <c r="AA3" s="30" t="str">
        <f t="shared" si="0"/>
        <v>Di</v>
      </c>
      <c r="AB3" s="30" t="str">
        <f t="shared" si="0"/>
        <v>Mi</v>
      </c>
      <c r="AC3" s="30" t="str">
        <f t="shared" si="0"/>
        <v>Do</v>
      </c>
      <c r="AD3" s="30" t="str">
        <f t="shared" si="0"/>
        <v>Fr</v>
      </c>
      <c r="AE3" s="30" t="str">
        <f t="shared" si="0"/>
        <v>Sa</v>
      </c>
      <c r="AF3" s="30" t="str">
        <f t="shared" si="0"/>
        <v>So</v>
      </c>
      <c r="AG3" s="30" t="str">
        <f t="shared" si="0"/>
        <v>Mo</v>
      </c>
      <c r="AH3" s="30" t="str">
        <f t="shared" si="0"/>
        <v>Di</v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46600</v>
      </c>
      <c r="E4" s="33">
        <f t="shared" si="1"/>
        <v>46601</v>
      </c>
      <c r="F4" s="33">
        <f t="shared" si="1"/>
        <v>46602</v>
      </c>
      <c r="G4" s="33">
        <f t="shared" si="1"/>
        <v>46603</v>
      </c>
      <c r="H4" s="33">
        <f t="shared" si="1"/>
        <v>46604</v>
      </c>
      <c r="I4" s="33">
        <f t="shared" si="1"/>
        <v>46605</v>
      </c>
      <c r="J4" s="33">
        <f t="shared" si="1"/>
        <v>46606</v>
      </c>
      <c r="K4" s="33">
        <f t="shared" si="1"/>
        <v>46607</v>
      </c>
      <c r="L4" s="33">
        <f t="shared" si="1"/>
        <v>46608</v>
      </c>
      <c r="M4" s="33">
        <f t="shared" si="1"/>
        <v>46609</v>
      </c>
      <c r="N4" s="33">
        <f t="shared" si="1"/>
        <v>46610</v>
      </c>
      <c r="O4" s="33">
        <f t="shared" si="1"/>
        <v>46611</v>
      </c>
      <c r="P4" s="33">
        <f t="shared" si="1"/>
        <v>46612</v>
      </c>
      <c r="Q4" s="33">
        <f t="shared" si="1"/>
        <v>46613</v>
      </c>
      <c r="R4" s="33">
        <f t="shared" si="1"/>
        <v>46614</v>
      </c>
      <c r="S4" s="33">
        <f t="shared" si="1"/>
        <v>46615</v>
      </c>
      <c r="T4" s="33">
        <f t="shared" si="1"/>
        <v>46616</v>
      </c>
      <c r="U4" s="33">
        <f t="shared" si="1"/>
        <v>46617</v>
      </c>
      <c r="V4" s="33">
        <f t="shared" si="1"/>
        <v>46618</v>
      </c>
      <c r="W4" s="33">
        <f t="shared" si="1"/>
        <v>46619</v>
      </c>
      <c r="X4" s="33">
        <f t="shared" si="1"/>
        <v>46620</v>
      </c>
      <c r="Y4" s="33">
        <f t="shared" si="1"/>
        <v>46621</v>
      </c>
      <c r="Z4" s="33">
        <f t="shared" si="1"/>
        <v>46622</v>
      </c>
      <c r="AA4" s="33">
        <f t="shared" si="1"/>
        <v>46623</v>
      </c>
      <c r="AB4" s="33">
        <f t="shared" si="1"/>
        <v>46624</v>
      </c>
      <c r="AC4" s="33">
        <f t="shared" si="1"/>
        <v>46625</v>
      </c>
      <c r="AD4" s="33">
        <f t="shared" si="1"/>
        <v>46626</v>
      </c>
      <c r="AE4" s="33">
        <f t="shared" si="1"/>
        <v>46627</v>
      </c>
      <c r="AF4" s="33">
        <f t="shared" si="1"/>
        <v>46628</v>
      </c>
      <c r="AG4" s="33">
        <f t="shared" si="1"/>
        <v>46629</v>
      </c>
      <c r="AH4" s="33">
        <f t="shared" si="1"/>
        <v>46630</v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10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 t="s">
        <v>51</v>
      </c>
      <c r="F7" s="36" t="s">
        <v>51</v>
      </c>
      <c r="G7" s="36" t="s">
        <v>51</v>
      </c>
      <c r="H7" s="36" t="s">
        <v>51</v>
      </c>
      <c r="I7" s="36" t="s">
        <v>51</v>
      </c>
      <c r="J7" s="36"/>
      <c r="K7" s="36"/>
      <c r="L7" s="36" t="s">
        <v>51</v>
      </c>
      <c r="M7" s="36" t="s">
        <v>51</v>
      </c>
      <c r="N7" s="36" t="s">
        <v>51</v>
      </c>
      <c r="O7" s="36" t="s">
        <v>51</v>
      </c>
      <c r="P7" s="36" t="s">
        <v>51</v>
      </c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30" priority="5">
      <formula>D$4=TODAY()</formula>
    </cfRule>
    <cfRule type="expression" dxfId="29" priority="6">
      <formula>AND(ISNUMBER(D$4),OR(WEEKDAY(D$4,2)&gt;5,COUNTIF(Feiertage,D$4)&gt;0))</formula>
    </cfRule>
  </conditionalFormatting>
  <conditionalFormatting sqref="D5:AH14">
    <cfRule type="expression" dxfId="28" priority="1">
      <formula>D5="U"</formula>
    </cfRule>
    <cfRule type="expression" dxfId="27" priority="2">
      <formula>D5="H"</formula>
    </cfRule>
    <cfRule type="expression" dxfId="26" priority="3">
      <formula>D5="K"</formula>
    </cfRule>
    <cfRule type="expression" dxfId="25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E6153B57-0461-418C-933E-F5C1AD7E02F1}">
          <x14:formula1>
            <xm:f>Übersicht!$I$6:$I$8</xm:f>
          </x14:formula1>
          <xm:sqref>D5:AH14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A0176-6CB8-41A6-986F-A3B8B3BA70A1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DATE(Übersicht!$B$2,9,1)</f>
        <v>46631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Mi</v>
      </c>
      <c r="E3" s="30" t="str">
        <f t="shared" si="0"/>
        <v>Do</v>
      </c>
      <c r="F3" s="30" t="str">
        <f t="shared" si="0"/>
        <v>Fr</v>
      </c>
      <c r="G3" s="30" t="str">
        <f t="shared" si="0"/>
        <v>Sa</v>
      </c>
      <c r="H3" s="30" t="str">
        <f t="shared" si="0"/>
        <v>So</v>
      </c>
      <c r="I3" s="30" t="str">
        <f t="shared" si="0"/>
        <v>Mo</v>
      </c>
      <c r="J3" s="30" t="str">
        <f t="shared" si="0"/>
        <v>Di</v>
      </c>
      <c r="K3" s="30" t="str">
        <f t="shared" si="0"/>
        <v>Mi</v>
      </c>
      <c r="L3" s="30" t="str">
        <f t="shared" si="0"/>
        <v>Do</v>
      </c>
      <c r="M3" s="30" t="str">
        <f t="shared" si="0"/>
        <v>Fr</v>
      </c>
      <c r="N3" s="30" t="str">
        <f t="shared" si="0"/>
        <v>Sa</v>
      </c>
      <c r="O3" s="30" t="str">
        <f t="shared" si="0"/>
        <v>So</v>
      </c>
      <c r="P3" s="30" t="str">
        <f t="shared" si="0"/>
        <v>Mo</v>
      </c>
      <c r="Q3" s="30" t="str">
        <f t="shared" si="0"/>
        <v>Di</v>
      </c>
      <c r="R3" s="30" t="str">
        <f t="shared" si="0"/>
        <v>Mi</v>
      </c>
      <c r="S3" s="30" t="str">
        <f t="shared" si="0"/>
        <v>Do</v>
      </c>
      <c r="T3" s="30" t="str">
        <f t="shared" si="0"/>
        <v>Fr</v>
      </c>
      <c r="U3" s="30" t="str">
        <f t="shared" si="0"/>
        <v>Sa</v>
      </c>
      <c r="V3" s="30" t="str">
        <f t="shared" si="0"/>
        <v>So</v>
      </c>
      <c r="W3" s="30" t="str">
        <f t="shared" si="0"/>
        <v>Mo</v>
      </c>
      <c r="X3" s="30" t="str">
        <f t="shared" si="0"/>
        <v>Di</v>
      </c>
      <c r="Y3" s="30" t="str">
        <f t="shared" si="0"/>
        <v>Mi</v>
      </c>
      <c r="Z3" s="30" t="str">
        <f t="shared" si="0"/>
        <v>Do</v>
      </c>
      <c r="AA3" s="30" t="str">
        <f t="shared" si="0"/>
        <v>Fr</v>
      </c>
      <c r="AB3" s="30" t="str">
        <f t="shared" si="0"/>
        <v>Sa</v>
      </c>
      <c r="AC3" s="30" t="str">
        <f t="shared" si="0"/>
        <v>So</v>
      </c>
      <c r="AD3" s="30" t="str">
        <f t="shared" si="0"/>
        <v>Mo</v>
      </c>
      <c r="AE3" s="30" t="str">
        <f t="shared" si="0"/>
        <v>Di</v>
      </c>
      <c r="AF3" s="30" t="str">
        <f t="shared" si="0"/>
        <v>Mi</v>
      </c>
      <c r="AG3" s="30" t="str">
        <f t="shared" si="0"/>
        <v>Do</v>
      </c>
      <c r="AH3" s="30" t="str">
        <f t="shared" si="0"/>
        <v/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46631</v>
      </c>
      <c r="E4" s="33">
        <f t="shared" si="1"/>
        <v>46632</v>
      </c>
      <c r="F4" s="33">
        <f t="shared" si="1"/>
        <v>46633</v>
      </c>
      <c r="G4" s="33">
        <f t="shared" si="1"/>
        <v>46634</v>
      </c>
      <c r="H4" s="33">
        <f t="shared" si="1"/>
        <v>46635</v>
      </c>
      <c r="I4" s="33">
        <f t="shared" si="1"/>
        <v>46636</v>
      </c>
      <c r="J4" s="33">
        <f t="shared" si="1"/>
        <v>46637</v>
      </c>
      <c r="K4" s="33">
        <f t="shared" si="1"/>
        <v>46638</v>
      </c>
      <c r="L4" s="33">
        <f t="shared" si="1"/>
        <v>46639</v>
      </c>
      <c r="M4" s="33">
        <f t="shared" si="1"/>
        <v>46640</v>
      </c>
      <c r="N4" s="33">
        <f t="shared" si="1"/>
        <v>46641</v>
      </c>
      <c r="O4" s="33">
        <f t="shared" si="1"/>
        <v>46642</v>
      </c>
      <c r="P4" s="33">
        <f t="shared" si="1"/>
        <v>46643</v>
      </c>
      <c r="Q4" s="33">
        <f t="shared" si="1"/>
        <v>46644</v>
      </c>
      <c r="R4" s="33">
        <f t="shared" si="1"/>
        <v>46645</v>
      </c>
      <c r="S4" s="33">
        <f t="shared" si="1"/>
        <v>46646</v>
      </c>
      <c r="T4" s="33">
        <f t="shared" si="1"/>
        <v>46647</v>
      </c>
      <c r="U4" s="33">
        <f t="shared" si="1"/>
        <v>46648</v>
      </c>
      <c r="V4" s="33">
        <f t="shared" si="1"/>
        <v>46649</v>
      </c>
      <c r="W4" s="33">
        <f t="shared" si="1"/>
        <v>46650</v>
      </c>
      <c r="X4" s="33">
        <f t="shared" si="1"/>
        <v>46651</v>
      </c>
      <c r="Y4" s="33">
        <f t="shared" si="1"/>
        <v>46652</v>
      </c>
      <c r="Z4" s="33">
        <f t="shared" si="1"/>
        <v>46653</v>
      </c>
      <c r="AA4" s="33">
        <f t="shared" si="1"/>
        <v>46654</v>
      </c>
      <c r="AB4" s="33">
        <f t="shared" si="1"/>
        <v>46655</v>
      </c>
      <c r="AC4" s="33">
        <f t="shared" si="1"/>
        <v>46656</v>
      </c>
      <c r="AD4" s="33">
        <f t="shared" si="1"/>
        <v>46657</v>
      </c>
      <c r="AE4" s="33">
        <f t="shared" si="1"/>
        <v>46658</v>
      </c>
      <c r="AF4" s="33">
        <f t="shared" si="1"/>
        <v>46659</v>
      </c>
      <c r="AG4" s="33">
        <f t="shared" si="1"/>
        <v>46660</v>
      </c>
      <c r="AH4" s="33" t="str">
        <f t="shared" si="1"/>
        <v/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24" priority="5">
      <formula>D$4=TODAY()</formula>
    </cfRule>
    <cfRule type="expression" dxfId="23" priority="6">
      <formula>AND(ISNUMBER(D$4),OR(WEEKDAY(D$4,2)&gt;5,COUNTIF(Feiertage,D$4)&gt;0))</formula>
    </cfRule>
  </conditionalFormatting>
  <conditionalFormatting sqref="D5:AH14">
    <cfRule type="expression" dxfId="22" priority="1">
      <formula>D5="U"</formula>
    </cfRule>
    <cfRule type="expression" dxfId="21" priority="2">
      <formula>D5="H"</formula>
    </cfRule>
    <cfRule type="expression" dxfId="20" priority="3">
      <formula>D5="K"</formula>
    </cfRule>
    <cfRule type="expression" dxfId="19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3FD3F483-471E-4D41-B24A-62B3584236BE}">
          <x14:formula1>
            <xm:f>Übersicht!$I$6:$I$8</xm:f>
          </x14:formula1>
          <xm:sqref>D5:AH14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3220-EDB2-4BDE-8809-AEF4C44155FE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DATE(Übersicht!$B$2,10,1)</f>
        <v>46661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Fr</v>
      </c>
      <c r="E3" s="30" t="str">
        <f t="shared" si="0"/>
        <v>Sa</v>
      </c>
      <c r="F3" s="30" t="str">
        <f t="shared" si="0"/>
        <v>So</v>
      </c>
      <c r="G3" s="30" t="str">
        <f t="shared" si="0"/>
        <v>Mo</v>
      </c>
      <c r="H3" s="30" t="str">
        <f t="shared" si="0"/>
        <v>Di</v>
      </c>
      <c r="I3" s="30" t="str">
        <f t="shared" si="0"/>
        <v>Mi</v>
      </c>
      <c r="J3" s="30" t="str">
        <f t="shared" si="0"/>
        <v>Do</v>
      </c>
      <c r="K3" s="30" t="str">
        <f t="shared" si="0"/>
        <v>Fr</v>
      </c>
      <c r="L3" s="30" t="str">
        <f t="shared" si="0"/>
        <v>Sa</v>
      </c>
      <c r="M3" s="30" t="str">
        <f t="shared" si="0"/>
        <v>So</v>
      </c>
      <c r="N3" s="30" t="str">
        <f t="shared" si="0"/>
        <v>Mo</v>
      </c>
      <c r="O3" s="30" t="str">
        <f t="shared" si="0"/>
        <v>Di</v>
      </c>
      <c r="P3" s="30" t="str">
        <f t="shared" si="0"/>
        <v>Mi</v>
      </c>
      <c r="Q3" s="30" t="str">
        <f t="shared" si="0"/>
        <v>Do</v>
      </c>
      <c r="R3" s="30" t="str">
        <f t="shared" si="0"/>
        <v>Fr</v>
      </c>
      <c r="S3" s="30" t="str">
        <f t="shared" si="0"/>
        <v>Sa</v>
      </c>
      <c r="T3" s="30" t="str">
        <f t="shared" si="0"/>
        <v>So</v>
      </c>
      <c r="U3" s="30" t="str">
        <f t="shared" si="0"/>
        <v>Mo</v>
      </c>
      <c r="V3" s="30" t="str">
        <f t="shared" si="0"/>
        <v>Di</v>
      </c>
      <c r="W3" s="30" t="str">
        <f t="shared" si="0"/>
        <v>Mi</v>
      </c>
      <c r="X3" s="30" t="str">
        <f t="shared" si="0"/>
        <v>Do</v>
      </c>
      <c r="Y3" s="30" t="str">
        <f t="shared" si="0"/>
        <v>Fr</v>
      </c>
      <c r="Z3" s="30" t="str">
        <f t="shared" si="0"/>
        <v>Sa</v>
      </c>
      <c r="AA3" s="30" t="str">
        <f t="shared" si="0"/>
        <v>So</v>
      </c>
      <c r="AB3" s="30" t="str">
        <f t="shared" si="0"/>
        <v>Mo</v>
      </c>
      <c r="AC3" s="30" t="str">
        <f t="shared" si="0"/>
        <v>Di</v>
      </c>
      <c r="AD3" s="30" t="str">
        <f t="shared" si="0"/>
        <v>Mi</v>
      </c>
      <c r="AE3" s="30" t="str">
        <f t="shared" si="0"/>
        <v>Do</v>
      </c>
      <c r="AF3" s="30" t="str">
        <f t="shared" si="0"/>
        <v>Fr</v>
      </c>
      <c r="AG3" s="30" t="str">
        <f t="shared" si="0"/>
        <v>Sa</v>
      </c>
      <c r="AH3" s="30" t="str">
        <f t="shared" si="0"/>
        <v>So</v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46661</v>
      </c>
      <c r="E4" s="33">
        <f t="shared" si="1"/>
        <v>46662</v>
      </c>
      <c r="F4" s="33">
        <f t="shared" si="1"/>
        <v>46663</v>
      </c>
      <c r="G4" s="33">
        <f t="shared" si="1"/>
        <v>46664</v>
      </c>
      <c r="H4" s="33">
        <f t="shared" si="1"/>
        <v>46665</v>
      </c>
      <c r="I4" s="33">
        <f t="shared" si="1"/>
        <v>46666</v>
      </c>
      <c r="J4" s="33">
        <f t="shared" si="1"/>
        <v>46667</v>
      </c>
      <c r="K4" s="33">
        <f t="shared" si="1"/>
        <v>46668</v>
      </c>
      <c r="L4" s="33">
        <f t="shared" si="1"/>
        <v>46669</v>
      </c>
      <c r="M4" s="33">
        <f t="shared" si="1"/>
        <v>46670</v>
      </c>
      <c r="N4" s="33">
        <f t="shared" si="1"/>
        <v>46671</v>
      </c>
      <c r="O4" s="33">
        <f t="shared" si="1"/>
        <v>46672</v>
      </c>
      <c r="P4" s="33">
        <f t="shared" si="1"/>
        <v>46673</v>
      </c>
      <c r="Q4" s="33">
        <f t="shared" si="1"/>
        <v>46674</v>
      </c>
      <c r="R4" s="33">
        <f t="shared" si="1"/>
        <v>46675</v>
      </c>
      <c r="S4" s="33">
        <f t="shared" si="1"/>
        <v>46676</v>
      </c>
      <c r="T4" s="33">
        <f t="shared" si="1"/>
        <v>46677</v>
      </c>
      <c r="U4" s="33">
        <f t="shared" si="1"/>
        <v>46678</v>
      </c>
      <c r="V4" s="33">
        <f t="shared" si="1"/>
        <v>46679</v>
      </c>
      <c r="W4" s="33">
        <f t="shared" si="1"/>
        <v>46680</v>
      </c>
      <c r="X4" s="33">
        <f t="shared" si="1"/>
        <v>46681</v>
      </c>
      <c r="Y4" s="33">
        <f t="shared" si="1"/>
        <v>46682</v>
      </c>
      <c r="Z4" s="33">
        <f t="shared" si="1"/>
        <v>46683</v>
      </c>
      <c r="AA4" s="33">
        <f t="shared" si="1"/>
        <v>46684</v>
      </c>
      <c r="AB4" s="33">
        <f t="shared" si="1"/>
        <v>46685</v>
      </c>
      <c r="AC4" s="33">
        <f t="shared" si="1"/>
        <v>46686</v>
      </c>
      <c r="AD4" s="33">
        <f t="shared" si="1"/>
        <v>46687</v>
      </c>
      <c r="AE4" s="33">
        <f t="shared" si="1"/>
        <v>46688</v>
      </c>
      <c r="AF4" s="33">
        <f t="shared" si="1"/>
        <v>46689</v>
      </c>
      <c r="AG4" s="33">
        <f t="shared" si="1"/>
        <v>46690</v>
      </c>
      <c r="AH4" s="33">
        <f t="shared" si="1"/>
        <v>46691</v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5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 t="s">
        <v>51</v>
      </c>
      <c r="V9" s="36" t="s">
        <v>51</v>
      </c>
      <c r="W9" s="36" t="s">
        <v>51</v>
      </c>
      <c r="X9" s="36" t="s">
        <v>51</v>
      </c>
      <c r="Y9" s="36" t="s">
        <v>51</v>
      </c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18" priority="5">
      <formula>D$4=TODAY()</formula>
    </cfRule>
    <cfRule type="expression" dxfId="17" priority="6">
      <formula>AND(ISNUMBER(D$4),OR(WEEKDAY(D$4,2)&gt;5,COUNTIF(Feiertage,D$4)&gt;0))</formula>
    </cfRule>
  </conditionalFormatting>
  <conditionalFormatting sqref="D5:AH14">
    <cfRule type="expression" dxfId="16" priority="1">
      <formula>D5="U"</formula>
    </cfRule>
    <cfRule type="expression" dxfId="15" priority="2">
      <formula>D5="H"</formula>
    </cfRule>
    <cfRule type="expression" dxfId="14" priority="3">
      <formula>D5="K"</formula>
    </cfRule>
    <cfRule type="expression" dxfId="13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BAC79F80-1869-4B5A-82BC-22EA04CABBC4}">
          <x14:formula1>
            <xm:f>Übersicht!$I$6:$I$8</xm:f>
          </x14:formula1>
          <xm:sqref>D5:AH14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D14AD-59D4-456F-A220-662FCF12C2B0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DATE(Übersicht!$B$2,11,1)</f>
        <v>46692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Mo</v>
      </c>
      <c r="E3" s="30" t="str">
        <f t="shared" si="0"/>
        <v>Di</v>
      </c>
      <c r="F3" s="30" t="str">
        <f t="shared" si="0"/>
        <v>Mi</v>
      </c>
      <c r="G3" s="30" t="str">
        <f t="shared" si="0"/>
        <v>Do</v>
      </c>
      <c r="H3" s="30" t="str">
        <f t="shared" si="0"/>
        <v>Fr</v>
      </c>
      <c r="I3" s="30" t="str">
        <f t="shared" si="0"/>
        <v>Sa</v>
      </c>
      <c r="J3" s="30" t="str">
        <f t="shared" si="0"/>
        <v>So</v>
      </c>
      <c r="K3" s="30" t="str">
        <f t="shared" si="0"/>
        <v>Mo</v>
      </c>
      <c r="L3" s="30" t="str">
        <f t="shared" si="0"/>
        <v>Di</v>
      </c>
      <c r="M3" s="30" t="str">
        <f t="shared" si="0"/>
        <v>Mi</v>
      </c>
      <c r="N3" s="30" t="str">
        <f t="shared" si="0"/>
        <v>Do</v>
      </c>
      <c r="O3" s="30" t="str">
        <f t="shared" si="0"/>
        <v>Fr</v>
      </c>
      <c r="P3" s="30" t="str">
        <f t="shared" si="0"/>
        <v>Sa</v>
      </c>
      <c r="Q3" s="30" t="str">
        <f t="shared" si="0"/>
        <v>So</v>
      </c>
      <c r="R3" s="30" t="str">
        <f t="shared" si="0"/>
        <v>Mo</v>
      </c>
      <c r="S3" s="30" t="str">
        <f t="shared" si="0"/>
        <v>Di</v>
      </c>
      <c r="T3" s="30" t="str">
        <f t="shared" si="0"/>
        <v>Mi</v>
      </c>
      <c r="U3" s="30" t="str">
        <f t="shared" si="0"/>
        <v>Do</v>
      </c>
      <c r="V3" s="30" t="str">
        <f t="shared" si="0"/>
        <v>Fr</v>
      </c>
      <c r="W3" s="30" t="str">
        <f t="shared" si="0"/>
        <v>Sa</v>
      </c>
      <c r="X3" s="30" t="str">
        <f t="shared" si="0"/>
        <v>So</v>
      </c>
      <c r="Y3" s="30" t="str">
        <f t="shared" si="0"/>
        <v>Mo</v>
      </c>
      <c r="Z3" s="30" t="str">
        <f t="shared" si="0"/>
        <v>Di</v>
      </c>
      <c r="AA3" s="30" t="str">
        <f t="shared" si="0"/>
        <v>Mi</v>
      </c>
      <c r="AB3" s="30" t="str">
        <f t="shared" si="0"/>
        <v>Do</v>
      </c>
      <c r="AC3" s="30" t="str">
        <f t="shared" si="0"/>
        <v>Fr</v>
      </c>
      <c r="AD3" s="30" t="str">
        <f t="shared" si="0"/>
        <v>Sa</v>
      </c>
      <c r="AE3" s="30" t="str">
        <f t="shared" si="0"/>
        <v>So</v>
      </c>
      <c r="AF3" s="30" t="str">
        <f t="shared" si="0"/>
        <v>Mo</v>
      </c>
      <c r="AG3" s="30" t="str">
        <f t="shared" si="0"/>
        <v>Di</v>
      </c>
      <c r="AH3" s="30" t="str">
        <f t="shared" si="0"/>
        <v/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46692</v>
      </c>
      <c r="E4" s="33">
        <f t="shared" si="1"/>
        <v>46693</v>
      </c>
      <c r="F4" s="33">
        <f t="shared" si="1"/>
        <v>46694</v>
      </c>
      <c r="G4" s="33">
        <f t="shared" si="1"/>
        <v>46695</v>
      </c>
      <c r="H4" s="33">
        <f t="shared" si="1"/>
        <v>46696</v>
      </c>
      <c r="I4" s="33">
        <f t="shared" si="1"/>
        <v>46697</v>
      </c>
      <c r="J4" s="33">
        <f t="shared" si="1"/>
        <v>46698</v>
      </c>
      <c r="K4" s="33">
        <f t="shared" si="1"/>
        <v>46699</v>
      </c>
      <c r="L4" s="33">
        <f t="shared" si="1"/>
        <v>46700</v>
      </c>
      <c r="M4" s="33">
        <f t="shared" si="1"/>
        <v>46701</v>
      </c>
      <c r="N4" s="33">
        <f t="shared" si="1"/>
        <v>46702</v>
      </c>
      <c r="O4" s="33">
        <f t="shared" si="1"/>
        <v>46703</v>
      </c>
      <c r="P4" s="33">
        <f t="shared" si="1"/>
        <v>46704</v>
      </c>
      <c r="Q4" s="33">
        <f t="shared" si="1"/>
        <v>46705</v>
      </c>
      <c r="R4" s="33">
        <f t="shared" si="1"/>
        <v>46706</v>
      </c>
      <c r="S4" s="33">
        <f t="shared" si="1"/>
        <v>46707</v>
      </c>
      <c r="T4" s="33">
        <f t="shared" si="1"/>
        <v>46708</v>
      </c>
      <c r="U4" s="33">
        <f t="shared" si="1"/>
        <v>46709</v>
      </c>
      <c r="V4" s="33">
        <f t="shared" si="1"/>
        <v>46710</v>
      </c>
      <c r="W4" s="33">
        <f t="shared" si="1"/>
        <v>46711</v>
      </c>
      <c r="X4" s="33">
        <f t="shared" si="1"/>
        <v>46712</v>
      </c>
      <c r="Y4" s="33">
        <f t="shared" si="1"/>
        <v>46713</v>
      </c>
      <c r="Z4" s="33">
        <f t="shared" si="1"/>
        <v>46714</v>
      </c>
      <c r="AA4" s="33">
        <f t="shared" si="1"/>
        <v>46715</v>
      </c>
      <c r="AB4" s="33">
        <f t="shared" si="1"/>
        <v>46716</v>
      </c>
      <c r="AC4" s="33">
        <f t="shared" si="1"/>
        <v>46717</v>
      </c>
      <c r="AD4" s="33">
        <f t="shared" si="1"/>
        <v>46718</v>
      </c>
      <c r="AE4" s="33">
        <f t="shared" si="1"/>
        <v>46719</v>
      </c>
      <c r="AF4" s="33">
        <f t="shared" si="1"/>
        <v>46720</v>
      </c>
      <c r="AG4" s="33">
        <f t="shared" si="1"/>
        <v>46721</v>
      </c>
      <c r="AH4" s="33" t="str">
        <f t="shared" si="1"/>
        <v/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12" priority="5">
      <formula>D$4=TODAY()</formula>
    </cfRule>
    <cfRule type="expression" dxfId="11" priority="6">
      <formula>AND(ISNUMBER(D$4),OR(WEEKDAY(D$4,2)&gt;5,COUNTIF(Feiertage,D$4)&gt;0))</formula>
    </cfRule>
  </conditionalFormatting>
  <conditionalFormatting sqref="D5:AH14">
    <cfRule type="expression" dxfId="10" priority="1">
      <formula>D5="U"</formula>
    </cfRule>
    <cfRule type="expression" dxfId="9" priority="2">
      <formula>D5="H"</formula>
    </cfRule>
    <cfRule type="expression" dxfId="8" priority="3">
      <formula>D5="K"</formula>
    </cfRule>
    <cfRule type="expression" dxfId="7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F6C232D0-5475-4D7E-B763-DD870132B754}">
          <x14:formula1>
            <xm:f>Übersicht!$I$6:$I$8</xm:f>
          </x14:formula1>
          <xm:sqref>D5:AH14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B2E66-DE9F-4063-B111-EF1517EE9B73}">
  <sheetPr>
    <pageSetUpPr fitToPage="1"/>
  </sheetPr>
  <dimension ref="A1:AH14"/>
  <sheetViews>
    <sheetView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/>
    </sheetView>
  </sheetViews>
  <sheetFormatPr baseColWidth="10" defaultRowHeight="14.4" x14ac:dyDescent="0.3"/>
  <cols>
    <col min="1" max="1" width="18.77734375" customWidth="1"/>
    <col min="2" max="3" width="8.77734375" customWidth="1"/>
    <col min="4" max="34" width="4.33203125" customWidth="1"/>
  </cols>
  <sheetData>
    <row r="1" spans="1:34" ht="21" x14ac:dyDescent="0.4">
      <c r="A1" s="29" t="s">
        <v>57</v>
      </c>
      <c r="B1" s="51">
        <f>DATE(Übersicht!$B$2,12,1)</f>
        <v>46722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34" x14ac:dyDescent="0.3">
      <c r="A2" s="15" t="s">
        <v>58</v>
      </c>
    </row>
    <row r="3" spans="1:34" x14ac:dyDescent="0.3">
      <c r="D3" s="30" t="str">
        <f t="shared" ref="D3:AH3" si="0">IF(ISNUMBER(D4),LEFT(TEXT(D4,"TTT"),2),"")</f>
        <v>Mi</v>
      </c>
      <c r="E3" s="30" t="str">
        <f t="shared" si="0"/>
        <v>Do</v>
      </c>
      <c r="F3" s="30" t="str">
        <f t="shared" si="0"/>
        <v>Fr</v>
      </c>
      <c r="G3" s="30" t="str">
        <f t="shared" si="0"/>
        <v>Sa</v>
      </c>
      <c r="H3" s="30" t="str">
        <f t="shared" si="0"/>
        <v>So</v>
      </c>
      <c r="I3" s="30" t="str">
        <f t="shared" si="0"/>
        <v>Mo</v>
      </c>
      <c r="J3" s="30" t="str">
        <f t="shared" si="0"/>
        <v>Di</v>
      </c>
      <c r="K3" s="30" t="str">
        <f t="shared" si="0"/>
        <v>Mi</v>
      </c>
      <c r="L3" s="30" t="str">
        <f t="shared" si="0"/>
        <v>Do</v>
      </c>
      <c r="M3" s="30" t="str">
        <f t="shared" si="0"/>
        <v>Fr</v>
      </c>
      <c r="N3" s="30" t="str">
        <f t="shared" si="0"/>
        <v>Sa</v>
      </c>
      <c r="O3" s="30" t="str">
        <f t="shared" si="0"/>
        <v>So</v>
      </c>
      <c r="P3" s="30" t="str">
        <f t="shared" si="0"/>
        <v>Mo</v>
      </c>
      <c r="Q3" s="30" t="str">
        <f t="shared" si="0"/>
        <v>Di</v>
      </c>
      <c r="R3" s="30" t="str">
        <f t="shared" si="0"/>
        <v>Mi</v>
      </c>
      <c r="S3" s="30" t="str">
        <f t="shared" si="0"/>
        <v>Do</v>
      </c>
      <c r="T3" s="30" t="str">
        <f t="shared" si="0"/>
        <v>Fr</v>
      </c>
      <c r="U3" s="30" t="str">
        <f t="shared" si="0"/>
        <v>Sa</v>
      </c>
      <c r="V3" s="30" t="str">
        <f t="shared" si="0"/>
        <v>So</v>
      </c>
      <c r="W3" s="30" t="str">
        <f t="shared" si="0"/>
        <v>Mo</v>
      </c>
      <c r="X3" s="30" t="str">
        <f t="shared" si="0"/>
        <v>Di</v>
      </c>
      <c r="Y3" s="30" t="str">
        <f t="shared" si="0"/>
        <v>Mi</v>
      </c>
      <c r="Z3" s="30" t="str">
        <f t="shared" si="0"/>
        <v>Do</v>
      </c>
      <c r="AA3" s="30" t="str">
        <f t="shared" si="0"/>
        <v>Fr</v>
      </c>
      <c r="AB3" s="30" t="str">
        <f t="shared" si="0"/>
        <v>Sa</v>
      </c>
      <c r="AC3" s="30" t="str">
        <f t="shared" si="0"/>
        <v>So</v>
      </c>
      <c r="AD3" s="30" t="str">
        <f t="shared" si="0"/>
        <v>Mo</v>
      </c>
      <c r="AE3" s="30" t="str">
        <f t="shared" si="0"/>
        <v>Di</v>
      </c>
      <c r="AF3" s="30" t="str">
        <f t="shared" si="0"/>
        <v>Mi</v>
      </c>
      <c r="AG3" s="30" t="str">
        <f t="shared" si="0"/>
        <v>Do</v>
      </c>
      <c r="AH3" s="30" t="str">
        <f t="shared" si="0"/>
        <v>Fr</v>
      </c>
    </row>
    <row r="4" spans="1:34" x14ac:dyDescent="0.3">
      <c r="A4" s="31" t="s">
        <v>37</v>
      </c>
      <c r="B4" s="32" t="s">
        <v>57</v>
      </c>
      <c r="C4" s="32" t="s">
        <v>59</v>
      </c>
      <c r="D4" s="33">
        <f t="shared" ref="D4:AH4" si="1">IF(COLUMN()-COLUMN($D$4)+1&lt;=DAY(EOMONTH($B$1,0)),DATE(YEAR($B$1),MONTH($B$1),COLUMN()-COLUMN($D$4)+1),"")</f>
        <v>46722</v>
      </c>
      <c r="E4" s="33">
        <f t="shared" si="1"/>
        <v>46723</v>
      </c>
      <c r="F4" s="33">
        <f t="shared" si="1"/>
        <v>46724</v>
      </c>
      <c r="G4" s="33">
        <f t="shared" si="1"/>
        <v>46725</v>
      </c>
      <c r="H4" s="33">
        <f t="shared" si="1"/>
        <v>46726</v>
      </c>
      <c r="I4" s="33">
        <f t="shared" si="1"/>
        <v>46727</v>
      </c>
      <c r="J4" s="33">
        <f t="shared" si="1"/>
        <v>46728</v>
      </c>
      <c r="K4" s="33">
        <f t="shared" si="1"/>
        <v>46729</v>
      </c>
      <c r="L4" s="33">
        <f t="shared" si="1"/>
        <v>46730</v>
      </c>
      <c r="M4" s="33">
        <f t="shared" si="1"/>
        <v>46731</v>
      </c>
      <c r="N4" s="33">
        <f t="shared" si="1"/>
        <v>46732</v>
      </c>
      <c r="O4" s="33">
        <f t="shared" si="1"/>
        <v>46733</v>
      </c>
      <c r="P4" s="33">
        <f t="shared" si="1"/>
        <v>46734</v>
      </c>
      <c r="Q4" s="33">
        <f t="shared" si="1"/>
        <v>46735</v>
      </c>
      <c r="R4" s="33">
        <f t="shared" si="1"/>
        <v>46736</v>
      </c>
      <c r="S4" s="33">
        <f t="shared" si="1"/>
        <v>46737</v>
      </c>
      <c r="T4" s="33">
        <f t="shared" si="1"/>
        <v>46738</v>
      </c>
      <c r="U4" s="33">
        <f t="shared" si="1"/>
        <v>46739</v>
      </c>
      <c r="V4" s="33">
        <f t="shared" si="1"/>
        <v>46740</v>
      </c>
      <c r="W4" s="33">
        <f t="shared" si="1"/>
        <v>46741</v>
      </c>
      <c r="X4" s="33">
        <f t="shared" si="1"/>
        <v>46742</v>
      </c>
      <c r="Y4" s="33">
        <f t="shared" si="1"/>
        <v>46743</v>
      </c>
      <c r="Z4" s="33">
        <f t="shared" si="1"/>
        <v>46744</v>
      </c>
      <c r="AA4" s="33">
        <f t="shared" si="1"/>
        <v>46745</v>
      </c>
      <c r="AB4" s="33">
        <f t="shared" si="1"/>
        <v>46746</v>
      </c>
      <c r="AC4" s="33">
        <f t="shared" si="1"/>
        <v>46747</v>
      </c>
      <c r="AD4" s="33">
        <f t="shared" si="1"/>
        <v>46748</v>
      </c>
      <c r="AE4" s="33">
        <f t="shared" si="1"/>
        <v>46749</v>
      </c>
      <c r="AF4" s="33">
        <f t="shared" si="1"/>
        <v>46750</v>
      </c>
      <c r="AG4" s="33">
        <f t="shared" si="1"/>
        <v>46751</v>
      </c>
      <c r="AH4" s="33">
        <f t="shared" si="1"/>
        <v>46752</v>
      </c>
    </row>
    <row r="5" spans="1:34" x14ac:dyDescent="0.3">
      <c r="A5" s="34" t="str">
        <f>IF(Übersicht!$A6="","",Übersicht!$A6)</f>
        <v>Anna Berger</v>
      </c>
      <c r="B5" s="35" cm="1">
        <f t="array" ref="B5">IF(A5="","",SUMPRODUCT(((D5:AH5="U")+(D5:AH5="H")*0.5)*ISNUMBER($D$4:$AH$4)*(WEEKDAY(IF(ISNUMBER($D$4:$AH$4),$D$4:$AH$4,1),2)&lt;6)*(COUNTIF(Feiertage,$D$4:$AH$4)=0)))</f>
        <v>0</v>
      </c>
      <c r="C5" s="35" cm="1">
        <f t="array" ref="C5">IF(A5="","",SUMPRODUCT((D5:AH5="K")*ISNUMBER($D$4:$AH$4)*(WEEKDAY(IF(ISNUMBER($D$4:$AH$4),$D$4:$AH$4,1),2)&lt;6)*(COUNTIF(Feiertage,$D$4:$AH$4)=0)))</f>
        <v>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34" x14ac:dyDescent="0.3">
      <c r="A6" s="34" t="str">
        <f>IF(Übersicht!$A7="","",Übersicht!$A7)</f>
        <v>Ben Kowalski</v>
      </c>
      <c r="B6" s="35" cm="1">
        <f t="array" ref="B6">IF(A6="","",SUMPRODUCT(((D6:AH6="U")+(D6:AH6="H")*0.5)*ISNUMBER($D$4:$AH$4)*(WEEKDAY(IF(ISNUMBER($D$4:$AH$4),$D$4:$AH$4,1),2)&lt;6)*(COUNTIF(Feiertage,$D$4:$AH$4)=0)))</f>
        <v>0</v>
      </c>
      <c r="C6" s="35" cm="1">
        <f t="array" ref="C6">IF(A6="","",SUMPRODUCT((D6:AH6="K")*ISNUMBER($D$4:$AH$4)*(WEEKDAY(IF(ISNUMBER($D$4:$AH$4),$D$4:$AH$4,1),2)&lt;6)*(COUNTIF(Feiertage,$D$4:$AH$4)=0)))</f>
        <v>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4" x14ac:dyDescent="0.3">
      <c r="A7" s="34" t="str">
        <f>IF(Übersicht!$A8="","",Übersicht!$A8)</f>
        <v>Carla Neumann</v>
      </c>
      <c r="B7" s="35" cm="1">
        <f t="array" ref="B7">IF(A7="","",SUMPRODUCT(((D7:AH7="U")+(D7:AH7="H")*0.5)*ISNUMBER($D$4:$AH$4)*(WEEKDAY(IF(ISNUMBER($D$4:$AH$4),$D$4:$AH$4,1),2)&lt;6)*(COUNTIF(Feiertage,$D$4:$AH$4)=0)))</f>
        <v>0</v>
      </c>
      <c r="C7" s="35" cm="1">
        <f t="array" ref="C7">IF(A7="","",SUMPRODUCT((D7:AH7="K")*ISNUMBER($D$4:$AH$4)*(WEEKDAY(IF(ISNUMBER($D$4:$AH$4),$D$4:$AH$4,1),2)&lt;6)*(COUNTIF(Feiertage,$D$4:$AH$4)=0)))</f>
        <v>0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x14ac:dyDescent="0.3">
      <c r="A8" s="34" t="str">
        <f>IF(Übersicht!$A9="","",Übersicht!$A9)</f>
        <v>Deniz Yilmaz</v>
      </c>
      <c r="B8" s="35" cm="1">
        <f t="array" ref="B8">IF(A8="","",SUMPRODUCT(((D8:AH8="U")+(D8:AH8="H")*0.5)*ISNUMBER($D$4:$AH$4)*(WEEKDAY(IF(ISNUMBER($D$4:$AH$4),$D$4:$AH$4,1),2)&lt;6)*(COUNTIF(Feiertage,$D$4:$AH$4)=0)))</f>
        <v>0</v>
      </c>
      <c r="C8" s="35" cm="1">
        <f t="array" ref="C8">IF(A8="","",SUMPRODUCT((D8:AH8="K")*ISNUMBER($D$4:$AH$4)*(WEEKDAY(IF(ISNUMBER($D$4:$AH$4),$D$4:$AH$4,1),2)&lt;6)*(COUNTIF(Feiertage,$D$4:$AH$4)=0)))</f>
        <v>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x14ac:dyDescent="0.3">
      <c r="A9" s="34" t="str">
        <f>IF(Übersicht!$A10="","",Übersicht!$A10)</f>
        <v>Emil Hartmann</v>
      </c>
      <c r="B9" s="35" cm="1">
        <f t="array" ref="B9">IF(A9="","",SUMPRODUCT(((D9:AH9="U")+(D9:AH9="H")*0.5)*ISNUMBER($D$4:$AH$4)*(WEEKDAY(IF(ISNUMBER($D$4:$AH$4),$D$4:$AH$4,1),2)&lt;6)*(COUNTIF(Feiertage,$D$4:$AH$4)=0)))</f>
        <v>0</v>
      </c>
      <c r="C9" s="35" cm="1">
        <f t="array" ref="C9">IF(A9="","",SUMPRODUCT((D9:AH9="K")*ISNUMBER($D$4:$AH$4)*(WEEKDAY(IF(ISNUMBER($D$4:$AH$4),$D$4:$AH$4,1),2)&lt;6)*(COUNTIF(Feiertage,$D$4:$AH$4)=0)))</f>
        <v>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x14ac:dyDescent="0.3">
      <c r="A10" s="34" t="str">
        <f>IF(Übersicht!$A11="","",Übersicht!$A11)</f>
        <v/>
      </c>
      <c r="B10" s="35" t="str" cm="1">
        <f t="array" ref="B10">IF(A10="","",SUMPRODUCT(((D10:AH10="U")+(D10:AH10="H")*0.5)*ISNUMBER($D$4:$AH$4)*(WEEKDAY(IF(ISNUMBER($D$4:$AH$4),$D$4:$AH$4,1),2)&lt;6)*(COUNTIF(Feiertage,$D$4:$AH$4)=0)))</f>
        <v/>
      </c>
      <c r="C10" s="35" t="str" cm="1">
        <f t="array" ref="C10">IF(A10="","",SUMPRODUCT((D10:AH10="K")*ISNUMBER($D$4:$AH$4)*(WEEKDAY(IF(ISNUMBER($D$4:$AH$4),$D$4:$AH$4,1),2)&lt;6)*(COUNTIF(Feiertage,$D$4:$AH$4)=0)))</f>
        <v/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x14ac:dyDescent="0.3">
      <c r="A11" s="34" t="str">
        <f>IF(Übersicht!$A12="","",Übersicht!$A12)</f>
        <v/>
      </c>
      <c r="B11" s="35" t="str" cm="1">
        <f t="array" ref="B11">IF(A11="","",SUMPRODUCT(((D11:AH11="U")+(D11:AH11="H")*0.5)*ISNUMBER($D$4:$AH$4)*(WEEKDAY(IF(ISNUMBER($D$4:$AH$4),$D$4:$AH$4,1),2)&lt;6)*(COUNTIF(Feiertage,$D$4:$AH$4)=0)))</f>
        <v/>
      </c>
      <c r="C11" s="35" t="str" cm="1">
        <f t="array" ref="C11">IF(A11="","",SUMPRODUCT((D11:AH11="K")*ISNUMBER($D$4:$AH$4)*(WEEKDAY(IF(ISNUMBER($D$4:$AH$4),$D$4:$AH$4,1),2)&lt;6)*(COUNTIF(Feiertage,$D$4:$AH$4)=0)))</f>
        <v/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x14ac:dyDescent="0.3">
      <c r="A12" s="34" t="str">
        <f>IF(Übersicht!$A13="","",Übersicht!$A13)</f>
        <v/>
      </c>
      <c r="B12" s="35" t="str" cm="1">
        <f t="array" ref="B12">IF(A12="","",SUMPRODUCT(((D12:AH12="U")+(D12:AH12="H")*0.5)*ISNUMBER($D$4:$AH$4)*(WEEKDAY(IF(ISNUMBER($D$4:$AH$4),$D$4:$AH$4,1),2)&lt;6)*(COUNTIF(Feiertage,$D$4:$AH$4)=0)))</f>
        <v/>
      </c>
      <c r="C12" s="35" t="str" cm="1">
        <f t="array" ref="C12">IF(A12="","",SUMPRODUCT((D12:AH12="K")*ISNUMBER($D$4:$AH$4)*(WEEKDAY(IF(ISNUMBER($D$4:$AH$4),$D$4:$AH$4,1),2)&lt;6)*(COUNTIF(Feiertage,$D$4:$AH$4)=0)))</f>
        <v/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x14ac:dyDescent="0.3">
      <c r="A13" s="34" t="str">
        <f>IF(Übersicht!$A14="","",Übersicht!$A14)</f>
        <v/>
      </c>
      <c r="B13" s="35" t="str" cm="1">
        <f t="array" ref="B13">IF(A13="","",SUMPRODUCT(((D13:AH13="U")+(D13:AH13="H")*0.5)*ISNUMBER($D$4:$AH$4)*(WEEKDAY(IF(ISNUMBER($D$4:$AH$4),$D$4:$AH$4,1),2)&lt;6)*(COUNTIF(Feiertage,$D$4:$AH$4)=0)))</f>
        <v/>
      </c>
      <c r="C13" s="35" t="str" cm="1">
        <f t="array" ref="C13">IF(A13="","",SUMPRODUCT((D13:AH13="K")*ISNUMBER($D$4:$AH$4)*(WEEKDAY(IF(ISNUMBER($D$4:$AH$4),$D$4:$AH$4,1),2)&lt;6)*(COUNTIF(Feiertage,$D$4:$AH$4)=0)))</f>
        <v/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x14ac:dyDescent="0.3">
      <c r="A14" s="34" t="str">
        <f>IF(Übersicht!$A15="","",Übersicht!$A15)</f>
        <v/>
      </c>
      <c r="B14" s="35" t="str" cm="1">
        <f t="array" ref="B14">IF(A14="","",SUMPRODUCT(((D14:AH14="U")+(D14:AH14="H")*0.5)*ISNUMBER($D$4:$AH$4)*(WEEKDAY(IF(ISNUMBER($D$4:$AH$4),$D$4:$AH$4,1),2)&lt;6)*(COUNTIF(Feiertage,$D$4:$AH$4)=0)))</f>
        <v/>
      </c>
      <c r="C14" s="35" t="str" cm="1">
        <f t="array" ref="C14">IF(A14="","",SUMPRODUCT((D14:AH14="K")*ISNUMBER($D$4:$AH$4)*(WEEKDAY(IF(ISNUMBER($D$4:$AH$4),$D$4:$AH$4,1),2)&lt;6)*(COUNTIF(Feiertage,$D$4:$AH$4)=0)))</f>
        <v/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</sheetData>
  <mergeCells count="1">
    <mergeCell ref="B1:N1"/>
  </mergeCells>
  <conditionalFormatting sqref="D4:AH4">
    <cfRule type="expression" dxfId="6" priority="5">
      <formula>D$4=TODAY()</formula>
    </cfRule>
    <cfRule type="expression" dxfId="5" priority="6">
      <formula>AND(ISNUMBER(D$4),OR(WEEKDAY(D$4,2)&gt;5,COUNTIF(Feiertage,D$4)&gt;0))</formula>
    </cfRule>
  </conditionalFormatting>
  <conditionalFormatting sqref="D5:AH14">
    <cfRule type="expression" dxfId="4" priority="1">
      <formula>D5="U"</formula>
    </cfRule>
    <cfRule type="expression" dxfId="3" priority="2">
      <formula>D5="H"</formula>
    </cfRule>
    <cfRule type="expression" dxfId="2" priority="3">
      <formula>D5="K"</formula>
    </cfRule>
    <cfRule type="expression" dxfId="1" priority="4">
      <formula>AND(ISNUMBER(D$4),OR(WEEKDAY(D$4,2)&gt;5,COUNTIF(Feiertage,D$4)&gt;0))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8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nbekannter Code" error="Bitte U (Urlaub), H (halber Tag) oder K (krank) eintragen." xr:uid="{3C18F213-3825-4BCD-BC3E-68113B2D726E}">
          <x14:formula1>
            <xm:f>Übersicht!$I$6:$I$8</xm:f>
          </x14:formula1>
          <xm:sqref>D5:AH14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3420-64AB-413D-BA4F-3218894C4737}">
  <sheetPr>
    <pageSetUpPr fitToPage="1"/>
  </sheetPr>
  <dimension ref="A1:G31"/>
  <sheetViews>
    <sheetView workbookViewId="0"/>
  </sheetViews>
  <sheetFormatPr baseColWidth="10" defaultRowHeight="14.4" x14ac:dyDescent="0.3"/>
  <cols>
    <col min="1" max="1" width="13.77734375" customWidth="1"/>
    <col min="2" max="2" width="34.77734375" customWidth="1"/>
    <col min="3" max="3" width="40.77734375" customWidth="1"/>
    <col min="4" max="4" width="8.77734375" customWidth="1"/>
    <col min="5" max="5" width="13.77734375" customWidth="1"/>
    <col min="6" max="6" width="3.77734375" customWidth="1"/>
    <col min="7" max="7" width="28.77734375" customWidth="1"/>
  </cols>
  <sheetData>
    <row r="1" spans="1:7" ht="30" customHeight="1" x14ac:dyDescent="0.45">
      <c r="A1" s="16" t="s">
        <v>60</v>
      </c>
    </row>
    <row r="2" spans="1:7" x14ac:dyDescent="0.3">
      <c r="A2" s="37" t="s">
        <v>61</v>
      </c>
    </row>
    <row r="3" spans="1:7" x14ac:dyDescent="0.3">
      <c r="A3" s="17" t="s">
        <v>62</v>
      </c>
      <c r="B3" s="38">
        <f>Übersicht!$B$2</f>
        <v>2027</v>
      </c>
      <c r="G3" s="17" t="s">
        <v>64</v>
      </c>
    </row>
    <row r="4" spans="1:7" x14ac:dyDescent="0.3">
      <c r="A4" s="17" t="s">
        <v>63</v>
      </c>
      <c r="B4" t="str">
        <f>Übersicht!$B$3</f>
        <v>NW – Nordrhein-Westfalen</v>
      </c>
      <c r="C4" s="14" t="str">
        <f>LEFT(B4,2)</f>
        <v>NW</v>
      </c>
      <c r="G4" s="39">
        <f>_xlfn.LET(_xlpm.j_,B3,_xlpm.a_,MOD(_xlpm.j_,19),_xlpm.b_,INT(_xlpm.j_/100),_xlpm.c_,MOD(_xlpm.j_,100),_xlpm.d_,INT(_xlpm.b_/4),_xlpm.e_,MOD(_xlpm.b_,4),_xlpm.f_,INT((_xlpm.b_+8)/25),_xlpm.g_,INT((_xlpm.b_-_xlpm.f_+1)/3),_xlpm.h_,MOD(19*_xlpm.a_+_xlpm.b_-_xlpm.d_-_xlpm.g_+15,30),_xlpm.i_,INT(_xlpm.c_/4),_xlpm.k_,MOD(_xlpm.c_,4),_xlpm.l_,MOD(32+2*_xlpm.e_+2*_xlpm.i_-_xlpm.h_-_xlpm.k_,7),_xlpm.m_,INT((_xlpm.a_+11*_xlpm.h_+22*_xlpm.l_)/451),DATE(_xlpm.j_,INT((_xlpm.h_+_xlpm.l_-7*_xlpm.m_+114)/31),MOD(_xlpm.h_+_xlpm.l_-7*_xlpm.m_+114,31)+1))</f>
        <v>46474</v>
      </c>
    </row>
    <row r="6" spans="1:7" x14ac:dyDescent="0.3">
      <c r="A6" s="42" t="s">
        <v>65</v>
      </c>
      <c r="B6" s="42" t="s">
        <v>66</v>
      </c>
      <c r="C6" s="42" t="s">
        <v>67</v>
      </c>
      <c r="D6" s="42" t="s">
        <v>68</v>
      </c>
      <c r="E6" s="42" t="s">
        <v>69</v>
      </c>
      <c r="G6" s="10" t="s">
        <v>97</v>
      </c>
    </row>
    <row r="7" spans="1:7" x14ac:dyDescent="0.3">
      <c r="A7" s="43">
        <f>DATE($B$3,1,1)</f>
        <v>46388</v>
      </c>
      <c r="B7" s="9" t="s">
        <v>70</v>
      </c>
      <c r="C7" s="9" t="s">
        <v>71</v>
      </c>
      <c r="D7" s="44" t="str">
        <f t="shared" ref="D7:D29" si="0">IF(A7="","",IF(OR(C7="alle",ISNUMBER(SEARCH($C$4,C7))),"ja","nein"))</f>
        <v>ja</v>
      </c>
      <c r="E7" s="45">
        <f t="shared" ref="E7:E29" si="1">IF(D7="ja",A7,0)</f>
        <v>46388</v>
      </c>
      <c r="G7" t="s">
        <v>98</v>
      </c>
    </row>
    <row r="8" spans="1:7" x14ac:dyDescent="0.3">
      <c r="A8" s="43">
        <f>DATE($B$3,1,6)</f>
        <v>46393</v>
      </c>
      <c r="B8" s="9" t="s">
        <v>72</v>
      </c>
      <c r="C8" s="9" t="s">
        <v>73</v>
      </c>
      <c r="D8" s="44" t="str">
        <f t="shared" si="0"/>
        <v>nein</v>
      </c>
      <c r="E8" s="45">
        <f t="shared" si="1"/>
        <v>0</v>
      </c>
      <c r="G8" t="s">
        <v>99</v>
      </c>
    </row>
    <row r="9" spans="1:7" x14ac:dyDescent="0.3">
      <c r="A9" s="43">
        <f>DATE($B$3,3,8)</f>
        <v>46454</v>
      </c>
      <c r="B9" s="9" t="s">
        <v>74</v>
      </c>
      <c r="C9" s="9" t="s">
        <v>75</v>
      </c>
      <c r="D9" s="44" t="str">
        <f t="shared" si="0"/>
        <v>nein</v>
      </c>
      <c r="E9" s="45">
        <f t="shared" si="1"/>
        <v>0</v>
      </c>
      <c r="G9" t="s">
        <v>100</v>
      </c>
    </row>
    <row r="10" spans="1:7" x14ac:dyDescent="0.3">
      <c r="A10" s="43">
        <f>$G$4-2</f>
        <v>46472</v>
      </c>
      <c r="B10" s="9" t="s">
        <v>76</v>
      </c>
      <c r="C10" s="9" t="s">
        <v>71</v>
      </c>
      <c r="D10" s="44" t="str">
        <f t="shared" si="0"/>
        <v>ja</v>
      </c>
      <c r="E10" s="45">
        <f t="shared" si="1"/>
        <v>46472</v>
      </c>
      <c r="G10" t="s">
        <v>101</v>
      </c>
    </row>
    <row r="11" spans="1:7" x14ac:dyDescent="0.3">
      <c r="A11" s="43">
        <f>$G$4+1</f>
        <v>46475</v>
      </c>
      <c r="B11" s="9" t="s">
        <v>77</v>
      </c>
      <c r="C11" s="9" t="s">
        <v>71</v>
      </c>
      <c r="D11" s="44" t="str">
        <f t="shared" si="0"/>
        <v>ja</v>
      </c>
      <c r="E11" s="45">
        <f t="shared" si="1"/>
        <v>46475</v>
      </c>
      <c r="G11" t="s">
        <v>102</v>
      </c>
    </row>
    <row r="12" spans="1:7" x14ac:dyDescent="0.3">
      <c r="A12" s="43">
        <f>DATE($B$3,5,1)</f>
        <v>46508</v>
      </c>
      <c r="B12" s="9" t="s">
        <v>78</v>
      </c>
      <c r="C12" s="9" t="s">
        <v>71</v>
      </c>
      <c r="D12" s="44" t="str">
        <f t="shared" si="0"/>
        <v>ja</v>
      </c>
      <c r="E12" s="45">
        <f t="shared" si="1"/>
        <v>46508</v>
      </c>
      <c r="G12" t="s">
        <v>103</v>
      </c>
    </row>
    <row r="13" spans="1:7" x14ac:dyDescent="0.3">
      <c r="A13" s="43">
        <f>$G$4+39</f>
        <v>46513</v>
      </c>
      <c r="B13" s="9" t="s">
        <v>79</v>
      </c>
      <c r="C13" s="9" t="s">
        <v>71</v>
      </c>
      <c r="D13" s="44" t="str">
        <f t="shared" si="0"/>
        <v>ja</v>
      </c>
      <c r="E13" s="45">
        <f t="shared" si="1"/>
        <v>46513</v>
      </c>
      <c r="G13" t="s">
        <v>104</v>
      </c>
    </row>
    <row r="14" spans="1:7" x14ac:dyDescent="0.3">
      <c r="A14" s="43">
        <f>$G$4+50</f>
        <v>46524</v>
      </c>
      <c r="B14" s="9" t="s">
        <v>80</v>
      </c>
      <c r="C14" s="9" t="s">
        <v>71</v>
      </c>
      <c r="D14" s="44" t="str">
        <f t="shared" si="0"/>
        <v>ja</v>
      </c>
      <c r="E14" s="45">
        <f t="shared" si="1"/>
        <v>46524</v>
      </c>
      <c r="G14" t="s">
        <v>105</v>
      </c>
    </row>
    <row r="15" spans="1:7" x14ac:dyDescent="0.3">
      <c r="A15" s="43">
        <f>$G$4+60</f>
        <v>46534</v>
      </c>
      <c r="B15" s="9" t="s">
        <v>81</v>
      </c>
      <c r="C15" s="9" t="s">
        <v>82</v>
      </c>
      <c r="D15" s="44" t="str">
        <f t="shared" si="0"/>
        <v>ja</v>
      </c>
      <c r="E15" s="45">
        <f t="shared" si="1"/>
        <v>46534</v>
      </c>
      <c r="G15" t="s">
        <v>106</v>
      </c>
    </row>
    <row r="16" spans="1:7" x14ac:dyDescent="0.3">
      <c r="A16" s="43">
        <f>DATE($B$3,8,15)</f>
        <v>46614</v>
      </c>
      <c r="B16" s="9" t="s">
        <v>83</v>
      </c>
      <c r="C16" s="9" t="s">
        <v>84</v>
      </c>
      <c r="D16" s="44" t="str">
        <f t="shared" si="0"/>
        <v>nein</v>
      </c>
      <c r="E16" s="45">
        <f t="shared" si="1"/>
        <v>0</v>
      </c>
      <c r="G16" t="s">
        <v>107</v>
      </c>
    </row>
    <row r="17" spans="1:7" x14ac:dyDescent="0.3">
      <c r="A17" s="43">
        <f>DATE($B$3,9,20)</f>
        <v>46650</v>
      </c>
      <c r="B17" s="9" t="s">
        <v>85</v>
      </c>
      <c r="C17" s="9" t="s">
        <v>86</v>
      </c>
      <c r="D17" s="44" t="str">
        <f t="shared" si="0"/>
        <v>nein</v>
      </c>
      <c r="E17" s="45">
        <f t="shared" si="1"/>
        <v>0</v>
      </c>
      <c r="G17" t="s">
        <v>108</v>
      </c>
    </row>
    <row r="18" spans="1:7" x14ac:dyDescent="0.3">
      <c r="A18" s="43">
        <f>DATE($B$3,10,3)</f>
        <v>46663</v>
      </c>
      <c r="B18" s="9" t="s">
        <v>87</v>
      </c>
      <c r="C18" s="9" t="s">
        <v>71</v>
      </c>
      <c r="D18" s="44" t="str">
        <f t="shared" si="0"/>
        <v>ja</v>
      </c>
      <c r="E18" s="45">
        <f t="shared" si="1"/>
        <v>46663</v>
      </c>
      <c r="G18" t="s">
        <v>109</v>
      </c>
    </row>
    <row r="19" spans="1:7" x14ac:dyDescent="0.3">
      <c r="A19" s="43">
        <f>DATE($B$3,10,31)</f>
        <v>46691</v>
      </c>
      <c r="B19" s="9" t="s">
        <v>88</v>
      </c>
      <c r="C19" s="9" t="s">
        <v>89</v>
      </c>
      <c r="D19" s="44" t="str">
        <f t="shared" si="0"/>
        <v>nein</v>
      </c>
      <c r="E19" s="45">
        <f t="shared" si="1"/>
        <v>0</v>
      </c>
      <c r="G19" t="s">
        <v>110</v>
      </c>
    </row>
    <row r="20" spans="1:7" x14ac:dyDescent="0.3">
      <c r="A20" s="43">
        <f>DATE($B$3,11,1)</f>
        <v>46692</v>
      </c>
      <c r="B20" s="9" t="s">
        <v>90</v>
      </c>
      <c r="C20" s="9" t="s">
        <v>91</v>
      </c>
      <c r="D20" s="44" t="str">
        <f t="shared" si="0"/>
        <v>ja</v>
      </c>
      <c r="E20" s="45">
        <f t="shared" si="1"/>
        <v>46692</v>
      </c>
      <c r="G20" t="s">
        <v>111</v>
      </c>
    </row>
    <row r="21" spans="1:7" x14ac:dyDescent="0.3">
      <c r="A21" s="43">
        <f>DATE($B$3,11,22)-MOD(WEEKDAY(DATE($B$3,11,22),2)-3,7)</f>
        <v>46708</v>
      </c>
      <c r="B21" s="9" t="s">
        <v>92</v>
      </c>
      <c r="C21" s="9" t="s">
        <v>93</v>
      </c>
      <c r="D21" s="44" t="str">
        <f t="shared" si="0"/>
        <v>nein</v>
      </c>
      <c r="E21" s="45">
        <f t="shared" si="1"/>
        <v>0</v>
      </c>
      <c r="G21" t="s">
        <v>112</v>
      </c>
    </row>
    <row r="22" spans="1:7" x14ac:dyDescent="0.3">
      <c r="A22" s="43">
        <f>DATE($B$3,12,25)</f>
        <v>46746</v>
      </c>
      <c r="B22" s="9" t="s">
        <v>94</v>
      </c>
      <c r="C22" s="9" t="s">
        <v>71</v>
      </c>
      <c r="D22" s="44" t="str">
        <f t="shared" si="0"/>
        <v>ja</v>
      </c>
      <c r="E22" s="45">
        <f t="shared" si="1"/>
        <v>46746</v>
      </c>
      <c r="G22" t="s">
        <v>113</v>
      </c>
    </row>
    <row r="23" spans="1:7" x14ac:dyDescent="0.3">
      <c r="A23" s="43">
        <f>DATE($B$3,12,26)</f>
        <v>46747</v>
      </c>
      <c r="B23" s="9" t="s">
        <v>95</v>
      </c>
      <c r="C23" s="9" t="s">
        <v>71</v>
      </c>
      <c r="D23" s="44" t="str">
        <f t="shared" si="0"/>
        <v>ja</v>
      </c>
      <c r="E23" s="45">
        <f t="shared" si="1"/>
        <v>46747</v>
      </c>
    </row>
    <row r="24" spans="1:7" x14ac:dyDescent="0.3">
      <c r="A24" s="41"/>
      <c r="B24" s="40" t="s">
        <v>96</v>
      </c>
      <c r="C24" s="20" t="s">
        <v>71</v>
      </c>
      <c r="D24" s="44" t="str">
        <f t="shared" si="0"/>
        <v/>
      </c>
      <c r="E24" s="45">
        <f t="shared" si="1"/>
        <v>0</v>
      </c>
    </row>
    <row r="25" spans="1:7" x14ac:dyDescent="0.3">
      <c r="A25" s="41"/>
      <c r="B25" s="40" t="s">
        <v>96</v>
      </c>
      <c r="C25" s="20" t="s">
        <v>71</v>
      </c>
      <c r="D25" s="44" t="str">
        <f t="shared" si="0"/>
        <v/>
      </c>
      <c r="E25" s="45">
        <f t="shared" si="1"/>
        <v>0</v>
      </c>
    </row>
    <row r="26" spans="1:7" x14ac:dyDescent="0.3">
      <c r="A26" s="41"/>
      <c r="B26" s="40" t="s">
        <v>96</v>
      </c>
      <c r="C26" s="20" t="s">
        <v>71</v>
      </c>
      <c r="D26" s="44" t="str">
        <f t="shared" si="0"/>
        <v/>
      </c>
      <c r="E26" s="45">
        <f t="shared" si="1"/>
        <v>0</v>
      </c>
    </row>
    <row r="27" spans="1:7" x14ac:dyDescent="0.3">
      <c r="A27" s="41"/>
      <c r="B27" s="40" t="s">
        <v>96</v>
      </c>
      <c r="C27" s="20" t="s">
        <v>71</v>
      </c>
      <c r="D27" s="44" t="str">
        <f t="shared" si="0"/>
        <v/>
      </c>
      <c r="E27" s="45">
        <f t="shared" si="1"/>
        <v>0</v>
      </c>
    </row>
    <row r="28" spans="1:7" x14ac:dyDescent="0.3">
      <c r="A28" s="41"/>
      <c r="B28" s="40" t="s">
        <v>96</v>
      </c>
      <c r="C28" s="20" t="s">
        <v>71</v>
      </c>
      <c r="D28" s="44" t="str">
        <f t="shared" si="0"/>
        <v/>
      </c>
      <c r="E28" s="45">
        <f t="shared" si="1"/>
        <v>0</v>
      </c>
    </row>
    <row r="29" spans="1:7" x14ac:dyDescent="0.3">
      <c r="A29" s="41"/>
      <c r="B29" s="40" t="s">
        <v>96</v>
      </c>
      <c r="C29" s="20" t="s">
        <v>71</v>
      </c>
      <c r="D29" s="46" t="str">
        <f t="shared" si="0"/>
        <v/>
      </c>
      <c r="E29" s="47">
        <f t="shared" si="1"/>
        <v>0</v>
      </c>
    </row>
    <row r="31" spans="1:7" x14ac:dyDescent="0.3">
      <c r="A31" s="37" t="s">
        <v>114</v>
      </c>
    </row>
  </sheetData>
  <conditionalFormatting sqref="A7:E29">
    <cfRule type="expression" dxfId="0" priority="1">
      <formula>$D7="nein"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62" fitToHeight="0" orientation="portrait" r:id="rId1"/>
  <headerFooter>
    <oddFooter>&amp;C&amp;8Excel mit Copilot 2027&amp;L&amp;8&amp;R&amp;8Seite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</vt:i4>
      </vt:variant>
    </vt:vector>
  </HeadingPairs>
  <TitlesOfParts>
    <vt:vector size="18" baseType="lpstr">
      <vt:lpstr>So geht's</vt:lpstr>
      <vt:lpstr>Übersicht</vt:lpstr>
      <vt:lpstr>Jan</vt:lpstr>
      <vt:lpstr>Feb</vt:lpstr>
      <vt:lpstr>Mär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Bundeslaender</vt:lpstr>
      <vt:lpstr>'So geht''s'!Druckbereich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2026-10-16T21:20:40Z</dcterms:created>
  <dcterms:modified xsi:type="dcterms:W3CDTF">2026-10-27T06:06:12Z</dcterms:modified>
</cp:coreProperties>
</file>