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c12e6eb937350eaa/Dokumente/Florian/Geschäftlich/Selbstständig/Themen/Project Z2 - Zinédine Zidane/umbrellatoday.de/Projekte/excel buch/Bonus/Vorlagen/"/>
    </mc:Choice>
  </mc:AlternateContent>
  <xr:revisionPtr revIDLastSave="0" documentId="8_{30858552-09D7-466E-8130-FE2A400A64C8}" xr6:coauthVersionLast="47" xr6:coauthVersionMax="47" xr10:uidLastSave="{00000000-0000-0000-0000-000000000000}"/>
  <bookViews>
    <workbookView xWindow="480" yWindow="240" windowWidth="18000" windowHeight="12000" xr2:uid="{20535668-7D1E-4841-8D10-8957A4E2B147}"/>
  </bookViews>
  <sheets>
    <sheet name="So geht's" sheetId="1" r:id="rId1"/>
    <sheet name="Fällig" sheetId="3" r:id="rId2"/>
    <sheet name="Kontakte" sheetId="2" r:id="rId3"/>
    <sheet name="Feiertage" sheetId="4" r:id="rId4"/>
  </sheets>
  <definedNames>
    <definedName name="Bundeslaender">Feiertage!$G$7:$G$22</definedName>
    <definedName name="_xlnm.Print_Area" localSheetId="0">'So geht''s'!$A$1:$C$32</definedName>
    <definedName name="_xlnm.Print_Titles" localSheetId="2">Kontakte!$4:$4</definedName>
    <definedName name="Feiertage">Feiertage!$E$7:$E$29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D24" i="4" l="1"/>
  <c r="E24" i="4" s="1"/>
  <c r="D25" i="4"/>
  <c r="E25" i="4" s="1"/>
  <c r="D26" i="4"/>
  <c r="E26" i="4" s="1"/>
  <c r="D27" i="4"/>
  <c r="E27" i="4" s="1"/>
  <c r="D28" i="4"/>
  <c r="E28" i="4" s="1"/>
  <c r="D29" i="4"/>
  <c r="E29" i="4" s="1"/>
  <c r="B4" i="4"/>
  <c r="C4" i="4" s="1"/>
  <c r="B3" i="4"/>
  <c r="A2" i="3"/>
  <c r="G9" i="2"/>
  <c r="H9" i="2" s="1"/>
  <c r="E12" i="2"/>
  <c r="E11" i="2"/>
  <c r="E10" i="2"/>
  <c r="E8" i="2"/>
  <c r="E7" i="2"/>
  <c r="E6" i="2"/>
  <c r="E5" i="2"/>
  <c r="A23" i="4" l="1"/>
  <c r="D23" i="4" s="1"/>
  <c r="E23" i="4" s="1"/>
  <c r="A22" i="4"/>
  <c r="D22" i="4" s="1"/>
  <c r="E22" i="4" s="1"/>
  <c r="A21" i="4"/>
  <c r="D21" i="4" s="1"/>
  <c r="E21" i="4" s="1"/>
  <c r="A20" i="4"/>
  <c r="D20" i="4" s="1"/>
  <c r="E20" i="4" s="1"/>
  <c r="A19" i="4"/>
  <c r="D19" i="4" s="1"/>
  <c r="E19" i="4" s="1"/>
  <c r="A18" i="4"/>
  <c r="D18" i="4" s="1"/>
  <c r="E18" i="4" s="1"/>
  <c r="A17" i="4"/>
  <c r="D17" i="4" s="1"/>
  <c r="E17" i="4" s="1"/>
  <c r="A16" i="4"/>
  <c r="D16" i="4" s="1"/>
  <c r="E16" i="4" s="1"/>
  <c r="A12" i="4"/>
  <c r="D12" i="4" s="1"/>
  <c r="E12" i="4" s="1"/>
  <c r="A9" i="4"/>
  <c r="D9" i="4" s="1"/>
  <c r="E9" i="4" s="1"/>
  <c r="A8" i="4"/>
  <c r="D8" i="4" s="1"/>
  <c r="E8" i="4" s="1"/>
  <c r="A7" i="4"/>
  <c r="D7" i="4" s="1"/>
  <c r="E7" i="4" s="1"/>
  <c r="G4" i="4"/>
  <c r="A10" i="4" l="1"/>
  <c r="D10" i="4" s="1"/>
  <c r="E10" i="4" s="1"/>
  <c r="A13" i="4"/>
  <c r="D13" i="4" s="1"/>
  <c r="E13" i="4" s="1"/>
  <c r="A14" i="4"/>
  <c r="D14" i="4" s="1"/>
  <c r="E14" i="4" s="1"/>
  <c r="A15" i="4"/>
  <c r="D15" i="4" s="1"/>
  <c r="E15" i="4" s="1"/>
  <c r="A11" i="4"/>
  <c r="D11" i="4" s="1"/>
  <c r="E11" i="4" s="1"/>
  <c r="G5" i="2" l="1"/>
  <c r="G8" i="2"/>
  <c r="H8" i="2" s="1"/>
  <c r="G10" i="2"/>
  <c r="H10" i="2" s="1"/>
  <c r="G12" i="2"/>
  <c r="H12" i="2" s="1"/>
  <c r="G11" i="2"/>
  <c r="H11" i="2" s="1"/>
  <c r="G7" i="2"/>
  <c r="H7" i="2" s="1"/>
  <c r="G6" i="2"/>
  <c r="H6" i="2" s="1"/>
  <c r="H5" i="2" l="1"/>
  <c r="F5" i="3" a="1"/>
  <c r="A5" i="3" a="1"/>
  <c r="D2" i="2" l="1"/>
  <c r="B2"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<sst xmlns="http://schemas.openxmlformats.org/spreadsheetml/2006/main" count="173" uniqueCount="145">
  <si>
    <t>EXCEL MIT COPILOT 2027  ·  VORLAGE 5 VON 10</t>
  </si>
  <si>
    <t>Kontakte mit Wiedervorlage</t>
  </si>
  <si>
    <t>Du trägst ein, wann Du zuletzt mit jemandem gesprochen hast und wie oft Du Dich melden willst. Die Mappe rechnet den nächsten Termin auf einen Werktag und zeigt Dir jeden Morgen, wen Du anrufen solltest.</t>
  </si>
  <si>
    <t>So benutzt Du die Vorlage</t>
  </si>
  <si>
    <t>Schritt 1</t>
  </si>
  <si>
    <t>Im Blatt „Kontakte“ Name, Firma, Telefon und E-Mail eintragen.</t>
  </si>
  <si>
    <t>Schritt 2</t>
  </si>
  <si>
    <t>Bei „Letzter Kontakt“ das Datum des letzten Gesprächs eintragen (Strg + . für heute), bei „Intervall“ die Tage bis zur nächsten Meldung, z. B. 30.</t>
  </si>
  <si>
    <t>Schritt 3</t>
  </si>
  <si>
    <t>Die nächste Wiedervorlage fällt nie auf ein Wochenende oder einen Feiertag. Ohne letzten Kontakt ist sie sofort fällig.</t>
  </si>
  <si>
    <t>Schritt 4</t>
  </si>
  <si>
    <t>Das Blatt „Fällig“ zeigt alle Kontakte, die heute oder schon überfällig sind, sortiert nach Datum, und rechts die nächsten sieben Tage.</t>
  </si>
  <si>
    <t>Schritt 5</t>
  </si>
  <si>
    <t>Nach dem Gespräch nur das Datum bei „Letzter Kontakt“ ändern. Der Kontakt verschwindet aus der Liste und kommt zum nächsten Termin wieder.</t>
  </si>
  <si>
    <t>Farben in dieser Mappe</t>
  </si>
  <si>
    <t>gelbe Zellen</t>
  </si>
  <si>
    <t>Hier trägst Du etwas ein.</t>
  </si>
  <si>
    <t>weiße Zellen</t>
  </si>
  <si>
    <t>Rechnen von selbst. Bitte nicht überschreiben, sonst geht die Formel verloren.</t>
  </si>
  <si>
    <t>grüne Kopfzeile</t>
  </si>
  <si>
    <t>Intelligente Tabelle: Neue Zeilen direkt darunter eintippen, Formeln und Auswertungen wachsen mit.</t>
  </si>
  <si>
    <t>Gut zu wissen</t>
  </si>
  <si>
    <t>•</t>
  </si>
  <si>
    <t>Die Beispielkontakte rechnen mit dem heutigen Datum, damit Du die Liste sofort gefüllt siehst. Überschreib sie mit Deinen echten Kontakten.</t>
  </si>
  <si>
    <t>Neue Kontakte hängst Du einfach unten an die Tabelle an. Die Formeln laufen mit.</t>
  </si>
  <si>
    <t>Das Bundesland für die Feiertage stellst Du im Blatt „Fällig“ oben rechts ein.</t>
  </si>
  <si>
    <t>Mit Copilot erweitern</t>
  </si>
  <si>
    <t>Öffne eine Kopie dieser Mappe, klick unten rechts auf das Copilot-Symbol und tipp diesen Auftrag ins Eingabefeld. Was in [eckigen Klammern] steht, ersetzt Du durch Deinen Wunsch. Copilot sieht die Mappe, Du musst die Tabellen also nicht beschreiben.</t>
  </si>
  <si>
    <t>[Ergänze in der Tabelle „Kontakte“ eine Spalte „Priorität“ mit der Auswahlliste A, B, C und sortiere im Blatt „Fällig“ die A-Kontakte nach oben]. [Kontakte ohne Priorität stehen ganz unten.] Verwende Formeln, die neue Kontakte automatisch mitnehmen, und ändere sonst nichts.</t>
  </si>
  <si>
    <t>Danach der 60-Sekunden-Check: Stichprobe, Ausreißer, Summe und Anzahl (Abschnitt 1.5). Gefällt Dir das Ergebnis nicht, klick unter der Antwort auf „Rückgängig machen“. Copilot liest die ganze Mappe: Stehen darin echte Namen mit Adressen, Bankdaten oder Gehälter, probier den Auftrag erst an einer Kopie mit erfundenen Daten aus (Datenschutz-Ampel, Abschnitt 1.3).</t>
  </si>
  <si>
    <t>Im Buch</t>
  </si>
  <si>
    <t>Aufgabe 5.5 „Kontakte und Wiedervorlage“ erklärt ARBEITSTAG, den Trick mit „minus 1, plus 1“ und die sortierte Fällig-Liste.</t>
  </si>
  <si>
    <t>Läuft ab Excel 2021 und in Microsoft 365.</t>
  </si>
  <si>
    <t>Aus dem Buch „Excel mit Copilot 2027“ von Florian Knust. Für Deinen eigenen Gebrauch, auch im Job. Weitergeben bitte nur mit Verweis auf das Buch.</t>
  </si>
  <si>
    <t>Kontakte</t>
  </si>
  <si>
    <t>Name</t>
  </si>
  <si>
    <t>Firma</t>
  </si>
  <si>
    <t>Telefon</t>
  </si>
  <si>
    <t>E-Mail</t>
  </si>
  <si>
    <t>Letzter Kontakt</t>
  </si>
  <si>
    <t>Intervall (Tage)</t>
  </si>
  <si>
    <t>Nächste Wiedervorlage</t>
  </si>
  <si>
    <t>Status</t>
  </si>
  <si>
    <t>Notiz</t>
  </si>
  <si>
    <t>Petra Müller</t>
  </si>
  <si>
    <t>Gärtnerei Müller</t>
  </si>
  <si>
    <t>040 111111</t>
  </si>
  <si>
    <t>p.mueller@example.com</t>
  </si>
  <si>
    <t>Angebot Frühjahr besprechen</t>
  </si>
  <si>
    <t>Jonas Albers</t>
  </si>
  <si>
    <t>Hotel Seeblick</t>
  </si>
  <si>
    <t>04503 222222</t>
  </si>
  <si>
    <t>albers@example.com</t>
  </si>
  <si>
    <t>Rückmeldung zur Tagung</t>
  </si>
  <si>
    <t>Dr. Elif Yilmaz</t>
  </si>
  <si>
    <t>Praxis Dr. Yilmaz</t>
  </si>
  <si>
    <t>0431 333333</t>
  </si>
  <si>
    <t>praxis@example.com</t>
  </si>
  <si>
    <t>Jahresgespräch</t>
  </si>
  <si>
    <t>Tim Brandt</t>
  </si>
  <si>
    <t>Autohaus Brandt</t>
  </si>
  <si>
    <t>040 444444</t>
  </si>
  <si>
    <t>t.brandt@example.com</t>
  </si>
  <si>
    <t>Mia Schulz</t>
  </si>
  <si>
    <t>Café Lindenblatt</t>
  </si>
  <si>
    <t>04121 555555</t>
  </si>
  <si>
    <t>mia@example.com</t>
  </si>
  <si>
    <t>neuer Kontakt von der Messe</t>
  </si>
  <si>
    <t>Lars Becker</t>
  </si>
  <si>
    <t>Steuerbüro Becker</t>
  </si>
  <si>
    <t>04103 666666</t>
  </si>
  <si>
    <t>becker@example.com</t>
  </si>
  <si>
    <t>Unterlagen Jahresabschluss</t>
  </si>
  <si>
    <t>Sophie Krause</t>
  </si>
  <si>
    <t>Bäckerei Krause</t>
  </si>
  <si>
    <t>040 777777</t>
  </si>
  <si>
    <t>krause@example.com</t>
  </si>
  <si>
    <t>Lieferzeiten klären</t>
  </si>
  <si>
    <t>Ole Hansen</t>
  </si>
  <si>
    <t>Hansen Logistik</t>
  </si>
  <si>
    <t>0461 888888</t>
  </si>
  <si>
    <t>hansen@example.com</t>
  </si>
  <si>
    <t>fällig</t>
  </si>
  <si>
    <t>diese Woche</t>
  </si>
  <si>
    <t>Heute anrufen</t>
  </si>
  <si>
    <t>Bundesland</t>
  </si>
  <si>
    <t>Fällig seit</t>
  </si>
  <si>
    <t>Termin</t>
  </si>
  <si>
    <t>Heute fällig oder überfällig</t>
  </si>
  <si>
    <t>In den nächsten 7 Tagen</t>
  </si>
  <si>
    <t>Feiertage</t>
  </si>
  <si>
    <t>Rechnet sich für Jahr und Bundesland selbst aus. Eigene freie Tage trägst Du unten in die gelben Zeilen ein.</t>
  </si>
  <si>
    <t>Jahr:</t>
  </si>
  <si>
    <t>Bundesland:</t>
  </si>
  <si>
    <t>Ostersonntag:</t>
  </si>
  <si>
    <t>Datum</t>
  </si>
  <si>
    <t>Feiertag</t>
  </si>
  <si>
    <t>Gilt in</t>
  </si>
  <si>
    <t>Gilt?</t>
  </si>
  <si>
    <t>Frei am</t>
  </si>
  <si>
    <t>Neujahr</t>
  </si>
  <si>
    <t>alle</t>
  </si>
  <si>
    <t>Heilige Drei Könige</t>
  </si>
  <si>
    <t>BW, BY, ST</t>
  </si>
  <si>
    <t>Internationaler Frauentag</t>
  </si>
  <si>
    <t>BE, MV</t>
  </si>
  <si>
    <t>Karfreitag</t>
  </si>
  <si>
    <t>Ostermontag</t>
  </si>
  <si>
    <t>Tag der Arbeit</t>
  </si>
  <si>
    <t>Christi Himmelfahrt</t>
  </si>
  <si>
    <t>Pfingstmontag</t>
  </si>
  <si>
    <t>Fronleichnam</t>
  </si>
  <si>
    <t>BW, BY, HE, NW, RP, SL</t>
  </si>
  <si>
    <t>Mariä Himmelfahrt</t>
  </si>
  <si>
    <t>SL</t>
  </si>
  <si>
    <t>Weltkindertag</t>
  </si>
  <si>
    <t>TH</t>
  </si>
  <si>
    <t>Tag der Deutschen Einheit</t>
  </si>
  <si>
    <t>Reformationstag</t>
  </si>
  <si>
    <t>BB, HB, HH, MV, NI, SN, ST, SH, TH</t>
  </si>
  <si>
    <t>Allerheiligen</t>
  </si>
  <si>
    <t>BW, BY, NW, RP, SL</t>
  </si>
  <si>
    <t>Buß- und Bettag</t>
  </si>
  <si>
    <t>SN</t>
  </si>
  <si>
    <t>1. Weihnachtstag</t>
  </si>
  <si>
    <t>2. Weihnachtstag</t>
  </si>
  <si>
    <t>eigener freier Tag (z. B. Heiligabend)</t>
  </si>
  <si>
    <t>Bundesländer</t>
  </si>
  <si>
    <t>BW – Baden-Württemberg</t>
  </si>
  <si>
    <t>BY – Bayern</t>
  </si>
  <si>
    <t>BE – Berlin</t>
  </si>
  <si>
    <t>BB – Brandenburg</t>
  </si>
  <si>
    <t>HB – Bremen</t>
  </si>
  <si>
    <t>HH – Hamburg</t>
  </si>
  <si>
    <t>HE – Hessen</t>
  </si>
  <si>
    <t>MV – Mecklenburg-Vorpommern</t>
  </si>
  <si>
    <t>NI – Niedersachsen</t>
  </si>
  <si>
    <t>NW – Nordrhein-Westfalen</t>
  </si>
  <si>
    <t>RP – Rheinland-Pfalz</t>
  </si>
  <si>
    <t>SL – Saarland</t>
  </si>
  <si>
    <t>SN – Sachsen</t>
  </si>
  <si>
    <t>ST – Sachsen-Anhalt</t>
  </si>
  <si>
    <t>SH – Schleswig-Holstein</t>
  </si>
  <si>
    <t>TH – Thüringen</t>
  </si>
  <si>
    <t>Regionale Feiertage (z. B. Augsburger Friedensfest, Mariä Himmelfahrt in Teilen Bayerns, Fronleichnam in Teilen von Sachsen und Thüringen) trägst Du bei Bedarf oben selbst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</si>
</sst>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ddd\,\ dd/mm/yyyy"/>
    <numFmt numFmtId="165" formatCode="ddd\,\ dd/mm/"/>
    <numFmt numFmtId="166" formatCode="dddd\,\ dd/mm/yyyy"/>
    <numFmt numFmtId="167" formatCode="dd/mm/yyyy;;"/>
  </numFmts>
  <fonts count="14" x14ac:knownFonts="1">
    <font>
      <sz val="11"/>
      <color theme="1"/>
      <name val="Aptos Narrow"/>
      <family val="2"/>
      <scheme val="minor"/>
    </font>
    <font>
      <b/>
      <sz val="9"/>
      <color rgb="FF1E7B4F"/>
      <name val="Aptos Narrow"/>
      <family val="2"/>
      <scheme val="minor"/>
    </font>
    <font>
      <b/>
      <sz val="22"/>
      <color rgb="FF16212B"/>
      <name val="Aptos Narrow"/>
      <family val="2"/>
      <scheme val="minor"/>
    </font>
    <font>
      <sz val="12"/>
      <color theme="1"/>
      <name val="Aptos Narrow"/>
      <family val="2"/>
      <scheme val="minor"/>
    </font>
    <font>
      <b/>
      <sz val="11"/>
      <color rgb="FF1E7B4F"/>
      <name val="Aptos Narrow"/>
      <family val="2"/>
      <scheme val="minor"/>
    </font>
    <font>
      <b/>
      <sz val="12"/>
      <color rgb="FF1E7B4F"/>
      <name val="Aptos Narrow"/>
      <family val="2"/>
      <scheme val="minor"/>
    </font>
    <font>
      <b/>
      <sz val="11"/>
      <color rgb="FFFFFFFF"/>
      <name val="Aptos Narrow"/>
      <family val="2"/>
      <scheme val="minor"/>
    </font>
    <font>
      <sz val="10"/>
      <color rgb="FF16212B"/>
      <name val="Consolas"/>
      <family val="3"/>
    </font>
    <font>
      <sz val="11"/>
      <color rgb="FF78828A"/>
      <name val="Aptos Narrow"/>
      <family val="2"/>
      <scheme val="minor"/>
    </font>
    <font>
      <sz val="9"/>
      <color rgb="FF78828A"/>
      <name val="Aptos Narrow"/>
      <family val="2"/>
      <scheme val="minor"/>
    </font>
    <font>
      <b/>
      <sz val="18"/>
      <color rgb="FF1E7B4F"/>
      <name val="Aptos Narrow"/>
      <family val="2"/>
      <scheme val="minor"/>
    </font>
    <font>
      <b/>
      <sz val="11"/>
      <color rgb="FF16212B"/>
      <name val="Aptos Narrow"/>
      <family val="2"/>
      <scheme val="minor"/>
    </font>
    <font>
      <b/>
      <sz val="11"/>
      <color rgb="FFD2601A"/>
      <name val="Aptos Narrow"/>
      <family val="2"/>
      <scheme val="minor"/>
    </font>
    <font>
      <i/>
      <sz val="11"/>
      <color rgb="FF78828A"/>
      <name val="Aptos Narrow"/>
      <family val="2"/>
      <scheme val="minor"/>
    </font>
  </fonts>
  <fills count="5">
    <fill>
      <patternFill patternType="none"/>
    </fill>
    <fill>
      <patternFill patternType="gray125"/>
    </fill>
    <fill>
      <patternFill patternType="solid">
        <fgColor rgb="FFFFF6CC"/>
        <bgColor indexed="64"/>
      </patternFill>
    </fill>
    <fill>
      <patternFill patternType="solid">
        <fgColor rgb="FF1E7B4F"/>
        <bgColor indexed="64"/>
      </patternFill>
    </fill>
    <fill>
      <patternFill patternType="solid">
        <fgColor rgb="FFEAF2FB"/>
        <bgColor indexed="64"/>
      </patternFill>
    </fill>
  </fills>
  <borders count="6">
    <border>
      <left/>
      <right/>
      <top/>
      <bottom/>
      <diagonal/>
    </border>
    <border>
      <left/>
      <right/>
      <top/>
      <bottom style="thin">
        <color rgb="FF1E7B4F"/>
      </bottom>
      <diagonal/>
    </border>
    <border>
      <left/>
      <right/>
      <top style="thin">
        <color rgb="FF1E7B4F"/>
      </top>
      <bottom/>
      <diagonal/>
    </border>
    <border>
      <left/>
      <right/>
      <top style="thin">
        <color rgb="FFD5DBE0"/>
      </top>
      <bottom style="thin">
        <color rgb="FFD5DBE0"/>
      </bottom>
      <diagonal/>
    </border>
    <border>
      <left/>
      <right/>
      <top/>
      <bottom style="thin">
        <color rgb="FFD5DBE0"/>
      </bottom>
      <diagonal/>
    </border>
    <border>
      <left/>
      <right/>
      <top style="thin">
        <color rgb="FFD5DBE0"/>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0" fillId="0" borderId="0" xfId="0" applyAlignment="1">
      <alignment vertical="top" wrapText="1"/>
    </xf>
    <xf numFmtId="0" fontId="4" fillId="0" borderId="0" xfId="0" applyFont="1"/>
    <xf numFmtId="0" fontId="5" fillId="0" borderId="1" xfId="0" applyFont="1" applyBorder="1"/>
    <xf numFmtId="0" fontId="0" fillId="0" borderId="0" xfId="0" applyAlignment="1">
      <alignment wrapText="1"/>
    </xf>
    <xf numFmtId="0" fontId="4" fillId="0" borderId="0" xfId="0" applyFont="1" applyAlignment="1">
      <alignment vertical="top"/>
    </xf>
    <xf numFmtId="0" fontId="5" fillId="0" borderId="0" xfId="0" applyFont="1"/>
    <xf numFmtId="0" fontId="0" fillId="2" borderId="2" xfId="0" applyFill="1" applyBorder="1" applyProtection="1">
      <protection locked="0"/>
    </xf>
    <xf numFmtId="0" fontId="0" fillId="0" borderId="3" xfId="0" applyBorder="1"/>
    <xf numFmtId="0" fontId="6" fillId="3" borderId="0" xfId="0" applyFont="1" applyFill="1" applyAlignment="1">
      <alignment vertical="center"/>
    </xf>
    <xf numFmtId="0" fontId="0" fillId="0" borderId="0" xfId="0" applyAlignment="1">
      <alignment horizontal="right" vertical="top"/>
    </xf>
    <xf numFmtId="0" fontId="7" fillId="4" borderId="0" xfId="0" applyFont="1" applyFill="1" applyAlignment="1">
      <alignment horizontal="left" vertical="top" wrapText="1" indent="1"/>
    </xf>
    <xf numFmtId="0" fontId="8" fillId="0" borderId="0" xfId="0" applyFont="1" applyAlignment="1">
      <alignment wrapText="1"/>
    </xf>
    <xf numFmtId="0" fontId="8" fillId="0" borderId="0" xfId="0" applyFont="1"/>
    <xf numFmtId="0" fontId="9" fillId="0" borderId="0" xfId="0" applyFont="1"/>
    <xf numFmtId="0" fontId="10" fillId="0" borderId="0" xfId="0" applyFont="1"/>
    <xf numFmtId="0" fontId="11" fillId="0" borderId="0" xfId="0" applyFont="1"/>
    <xf numFmtId="0" fontId="0" fillId="0" borderId="0" xfId="0" applyAlignment="1">
      <alignment horizontal="left"/>
    </xf>
    <xf numFmtId="0" fontId="11" fillId="0" borderId="0" xfId="0" applyFont="1" applyAlignment="1">
      <alignment horizontal="left"/>
    </xf>
    <xf numFmtId="0" fontId="12" fillId="0" borderId="0" xfId="0" applyFont="1" applyAlignment="1">
      <alignment horizontal="left"/>
    </xf>
    <xf numFmtId="14" fontId="0" fillId="0" borderId="0" xfId="0" applyNumberFormat="1"/>
    <xf numFmtId="164" fontId="0" fillId="0" borderId="0" xfId="0" applyNumberFormat="1"/>
    <xf numFmtId="0" fontId="0" fillId="2" borderId="0" xfId="0" applyFill="1"/>
    <xf numFmtId="14" fontId="0" fillId="2" borderId="0" xfId="0" applyNumberFormat="1" applyFill="1"/>
    <xf numFmtId="0" fontId="0" fillId="0" borderId="0" xfId="0" applyAlignment="1">
      <alignment horizontal="center"/>
    </xf>
    <xf numFmtId="0" fontId="0" fillId="2" borderId="0" xfId="0" applyFill="1" applyAlignment="1">
      <alignment horizontal="center"/>
    </xf>
    <xf numFmtId="165" fontId="0" fillId="0" borderId="0" xfId="0" applyNumberFormat="1"/>
    <xf numFmtId="0" fontId="13" fillId="0" borderId="0" xfId="0" applyFont="1"/>
    <xf numFmtId="166" fontId="0" fillId="0" borderId="0" xfId="0" applyNumberFormat="1"/>
    <xf numFmtId="0" fontId="0" fillId="2" borderId="3" xfId="0" applyFill="1" applyBorder="1" applyProtection="1">
      <protection locked="0"/>
    </xf>
    <xf numFmtId="0" fontId="8" fillId="2" borderId="3" xfId="0" applyFont="1" applyFill="1" applyBorder="1" applyProtection="1">
      <protection locked="0"/>
    </xf>
    <xf numFmtId="164" fontId="0" fillId="2" borderId="3" xfId="0" applyNumberFormat="1" applyFill="1" applyBorder="1" applyProtection="1">
      <protection locked="0"/>
    </xf>
    <xf numFmtId="0" fontId="6" fillId="3" borderId="4" xfId="0" applyFont="1" applyFill="1" applyBorder="1" applyAlignment="1">
      <alignment vertical="center"/>
    </xf>
    <xf numFmtId="164" fontId="0" fillId="0" borderId="3" xfId="0" applyNumberFormat="1" applyBorder="1"/>
    <xf numFmtId="0" fontId="0" fillId="0" borderId="3" xfId="0" applyBorder="1" applyAlignment="1">
      <alignment horizontal="center"/>
    </xf>
    <xf numFmtId="167" fontId="0" fillId="0" borderId="3" xfId="0" applyNumberFormat="1" applyBorder="1"/>
    <xf numFmtId="0" fontId="0" fillId="0" borderId="5" xfId="0" applyBorder="1" applyAlignment="1">
      <alignment horizontal="center"/>
    </xf>
    <xf numFmtId="167" fontId="0" fillId="0" borderId="5" xfId="0" applyNumberFormat="1" applyBorder="1"/>
    <xf numFmtId="0" fontId="3" fillId="0" borderId="0" xfId="0" applyFont="1" applyAlignment="1">
      <alignment vertical="top" wrapText="1"/>
    </xf>
    <xf numFmtId="0" fontId="0" fillId="0" borderId="0" xfId="0" applyAlignment="1">
      <alignment vertical="top" wrapText="1"/>
    </xf>
    <xf numFmtId="0" fontId="0" fillId="2" borderId="4" xfId="0" applyFill="1" applyBorder="1" applyProtection="1">
      <protection locked="0"/>
    </xf>
  </cellXfs>
  <cellStyles count="1">
    <cellStyle name="Standard" xfId="0" builtinId="0"/>
  </cellStyles>
  <dxfs count="20">
    <dxf>
      <font>
        <color rgb="FF78828A"/>
      </font>
    </dxf>
    <dxf>
      <font>
        <color rgb="FF78828A"/>
      </font>
    </dxf>
    <dxf>
      <font>
        <color rgb="FF2364A8"/>
      </font>
      <fill>
        <patternFill>
          <bgColor rgb="FFEAF2FB"/>
        </patternFill>
      </fill>
    </dxf>
    <dxf>
      <font>
        <b/>
        <i val="0"/>
        <color rgb="FFD2601A"/>
      </font>
      <fill>
        <patternFill>
          <bgColor rgb="FFFDF0E6"/>
        </patternFill>
      </fill>
    </dxf>
    <dxf>
      <font>
        <b/>
        <i val="0"/>
        <color rgb="FFFFFFFF"/>
      </font>
      <fill>
        <patternFill>
          <bgColor rgb="FFD2601A"/>
        </patternFill>
      </fill>
    </dxf>
    <dxf>
      <font>
        <b/>
        <i val="0"/>
        <color rgb="FFD2601A"/>
      </font>
    </dxf>
    <dxf>
      <fill>
        <patternFill patternType="solid">
          <fgColor indexed="64"/>
          <bgColor rgb="FFFFF6CC"/>
        </patternFill>
      </fill>
    </dxf>
    <dxf>
      <alignment horizontal="center" vertical="bottom" textRotation="0" wrapText="0" indent="0" justifyLastLine="0" shrinkToFit="0" readingOrder="0"/>
    </dxf>
    <dxf>
      <numFmt numFmtId="164" formatCode="ddd\,\ dd/mm/yyyy"/>
    </dxf>
    <dxf>
      <fill>
        <patternFill patternType="solid">
          <fgColor indexed="64"/>
          <bgColor rgb="FFFFF6CC"/>
        </patternFill>
      </fill>
      <alignment horizontal="center" vertical="bottom" textRotation="0" wrapText="0" indent="0" justifyLastLine="0" shrinkToFit="0" readingOrder="0"/>
    </dxf>
    <dxf>
      <numFmt numFmtId="19" formatCode="dd/mm/yyyy"/>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alignment horizontal="general" vertical="bottom" textRotation="0" wrapText="1" indent="0" justifyLastLine="0" shrinkToFit="0" readingOrder="0"/>
    </dxf>
    <dxf>
      <fill>
        <patternFill>
          <bgColor rgb="FFF5FAF7"/>
        </patternFill>
      </fill>
    </dxf>
    <dxf>
      <fill>
        <patternFill>
          <bgColor rgb="FFE8F5EE"/>
        </patternFill>
      </fill>
    </dxf>
    <dxf>
      <font>
        <b/>
        <i val="0"/>
        <color rgb="FFFFFFFF"/>
      </font>
      <fill>
        <patternFill>
          <bgColor rgb="FF1E7B4F"/>
        </patternFill>
      </fill>
    </dxf>
    <dxf>
      <border>
        <bottom style="thin">
          <color rgb="FF1E7B4F"/>
        </bottom>
        <horizontal style="thin">
          <color rgb="FFD5DBE0"/>
        </horizontal>
      </border>
    </dxf>
  </dxfs>
  <tableStyles count="1" defaultTableStyle="TableStyleMedium2" defaultPivotStyle="PivotStyleLight16">
    <tableStyle name="ExcelMitCopilot" pivot="0" count="4" xr9:uid="{F309D496-BAD5-4677-8A07-C3A77D004F48}">
      <tableStyleElement type="wholeTable" dxfId="19"/>
      <tableStyleElement type="headerRow" dxfId="18"/>
      <tableStyleElement type="totalRow" dxfId="17"/>
      <tableStyleElement type="first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42D053-C456-45BB-8CF8-24405E21EA9B}" name="Kontakte" displayName="Kontakte" ref="A4:I12" totalsRowShown="0" headerRowDxfId="15">
  <autoFilter ref="A4:I12" xr:uid="{6E42D053-C456-45BB-8CF8-24405E21EA9B}"/>
  <tableColumns count="9">
    <tableColumn id="1" xr3:uid="{9D52C6CF-D565-49E0-9151-690618F23587}" name="Name" dataDxfId="14"/>
    <tableColumn id="2" xr3:uid="{00CA4659-A4CC-4C63-9F19-0A8CE6B0D739}" name="Firma" dataDxfId="13"/>
    <tableColumn id="3" xr3:uid="{53EFCE5A-19AB-433E-882F-735A2B43F63D}" name="Telefon" dataDxfId="12"/>
    <tableColumn id="4" xr3:uid="{A502EAAA-75CB-46AF-A318-B4EAEC11792B}" name="E-Mail" dataDxfId="11"/>
    <tableColumn id="5" xr3:uid="{50208C89-77F8-49EB-95A5-5C03A93648A9}" name="Letzter Kontakt" dataDxfId="10"/>
    <tableColumn id="6" xr3:uid="{A5B01B0D-9AF0-4B00-ADAE-053B22FA7BBE}" name="Intervall (Tage)" dataDxfId="9"/>
    <tableColumn id="7" xr3:uid="{7394F296-1EAD-42DD-AAC0-E2A240363273}" name="Nächste Wiedervorlage" dataDxfId="8">
      <calculatedColumnFormula>IF(Kontakte[[#This Row],[Intervall (Tage)]]="","",IF(Kontakte[[#This Row],[Letzter Kontakt]]="",TODAY(),WORKDAY(Kontakte[[#This Row],[Letzter Kontakt]]+Kontakte[[#This Row],[Intervall (Tage)]]-1,1,Feiertage)))</calculatedColumnFormula>
    </tableColumn>
    <tableColumn id="8" xr3:uid="{654CDAD0-4B48-49C7-9DF7-77A2FCAB5312}" name="Status" dataDxfId="7">
      <calculatedColumnFormula>IF(Kontakte[[#This Row],[Nächste Wiedervorlage]]="","",IF(Kontakte[[#This Row],[Nächste Wiedervorlage]]&lt;TODAY(),"überfällig",IF(Kontakte[[#This Row],[Nächste Wiedervorlage]]=TODAY(),"heute",IF(Kontakte[[#This Row],[Nächste Wiedervorlage]]&lt;=TODAY()+7,"diese Woche","später"))))</calculatedColumnFormula>
    </tableColumn>
    <tableColumn id="9" xr3:uid="{39850D00-6808-4E9F-AD0C-B013C7310ECF}" name="Notiz" dataDxfId="6"/>
  </tableColumns>
  <tableStyleInfo name="ExcelMitCopilot"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065-60B2-4E3A-85B7-974F6DAF63D3}">
  <sheetPr>
    <pageSetUpPr fitToPage="1"/>
  </sheetPr>
  <dimension ref="B2:C32"/>
  <sheetViews>
    <sheetView showGridLines="0" tabSelected="1" workbookViewId="0"/>
  </sheetViews>
  <sheetFormatPr baseColWidth="10" defaultRowHeight="14.4" x14ac:dyDescent="0.3"/>
  <cols>
    <col min="1" max="1" width="3.77734375" customWidth="1"/>
    <col min="2" max="2" width="24.77734375" customWidth="1"/>
    <col min="3" max="3" width="92.77734375" customWidth="1"/>
  </cols>
  <sheetData>
    <row r="2" spans="2:3" x14ac:dyDescent="0.3">
      <c r="B2" s="1" t="s">
        <v>0</v>
      </c>
    </row>
    <row r="3" spans="2:3" ht="34.049999999999997" customHeight="1" x14ac:dyDescent="0.55000000000000004">
      <c r="B3" s="2" t="s">
        <v>1</v>
      </c>
    </row>
    <row r="4" spans="2:3" ht="34.049999999999997" customHeight="1" x14ac:dyDescent="0.3">
      <c r="B4" s="40" t="s">
        <v>2</v>
      </c>
      <c r="C4" s="41"/>
    </row>
    <row r="6" spans="2:3" ht="15.6" x14ac:dyDescent="0.3">
      <c r="B6" s="5" t="s">
        <v>3</v>
      </c>
      <c r="C6" s="5"/>
    </row>
    <row r="7" spans="2:3" x14ac:dyDescent="0.3">
      <c r="B7" s="7" t="s">
        <v>4</v>
      </c>
      <c r="C7" s="3" t="s">
        <v>5</v>
      </c>
    </row>
    <row r="8" spans="2:3" ht="28.8" x14ac:dyDescent="0.3">
      <c r="B8" s="7" t="s">
        <v>6</v>
      </c>
      <c r="C8" s="3" t="s">
        <v>7</v>
      </c>
    </row>
    <row r="9" spans="2:3" ht="28.8" x14ac:dyDescent="0.3">
      <c r="B9" s="7" t="s">
        <v>8</v>
      </c>
      <c r="C9" s="3" t="s">
        <v>9</v>
      </c>
    </row>
    <row r="10" spans="2:3" ht="28.8" x14ac:dyDescent="0.3">
      <c r="B10" s="7" t="s">
        <v>10</v>
      </c>
      <c r="C10" s="3" t="s">
        <v>11</v>
      </c>
    </row>
    <row r="11" spans="2:3" ht="28.8" x14ac:dyDescent="0.3">
      <c r="B11" s="7" t="s">
        <v>12</v>
      </c>
      <c r="C11" s="3" t="s">
        <v>13</v>
      </c>
    </row>
    <row r="13" spans="2:3" ht="15.6" x14ac:dyDescent="0.3">
      <c r="B13" s="8" t="s">
        <v>14</v>
      </c>
      <c r="C13" s="5"/>
    </row>
    <row r="14" spans="2:3" x14ac:dyDescent="0.3">
      <c r="B14" s="9" t="s">
        <v>15</v>
      </c>
      <c r="C14" t="s">
        <v>16</v>
      </c>
    </row>
    <row r="15" spans="2:3" x14ac:dyDescent="0.3">
      <c r="B15" s="10" t="s">
        <v>17</v>
      </c>
      <c r="C15" t="s">
        <v>18</v>
      </c>
    </row>
    <row r="16" spans="2:3" x14ac:dyDescent="0.3">
      <c r="B16" s="11" t="s">
        <v>19</v>
      </c>
      <c r="C16" s="6" t="s">
        <v>20</v>
      </c>
    </row>
    <row r="18" spans="2:3" ht="15.6" x14ac:dyDescent="0.3">
      <c r="B18" s="5" t="s">
        <v>21</v>
      </c>
      <c r="C18" s="5"/>
    </row>
    <row r="19" spans="2:3" ht="28.8" x14ac:dyDescent="0.3">
      <c r="B19" s="12" t="s">
        <v>22</v>
      </c>
      <c r="C19" s="3" t="s">
        <v>23</v>
      </c>
    </row>
    <row r="20" spans="2:3" x14ac:dyDescent="0.3">
      <c r="B20" s="12" t="s">
        <v>22</v>
      </c>
      <c r="C20" s="3" t="s">
        <v>24</v>
      </c>
    </row>
    <row r="21" spans="2:3" x14ac:dyDescent="0.3">
      <c r="B21" s="12" t="s">
        <v>22</v>
      </c>
      <c r="C21" s="3" t="s">
        <v>25</v>
      </c>
    </row>
    <row r="23" spans="2:3" ht="15.6" x14ac:dyDescent="0.3">
      <c r="B23" s="5" t="s">
        <v>26</v>
      </c>
      <c r="C23" s="5"/>
    </row>
    <row r="24" spans="2:3" ht="43.2" x14ac:dyDescent="0.3">
      <c r="C24" s="6" t="s">
        <v>27</v>
      </c>
    </row>
    <row r="25" spans="2:3" ht="52.8" x14ac:dyDescent="0.3">
      <c r="C25" s="13" t="s">
        <v>28</v>
      </c>
    </row>
    <row r="26" spans="2:3" ht="57.6" x14ac:dyDescent="0.3">
      <c r="C26" s="14" t="s">
        <v>29</v>
      </c>
    </row>
    <row r="28" spans="2:3" ht="15.6" x14ac:dyDescent="0.3">
      <c r="B28" s="5" t="s">
        <v>30</v>
      </c>
      <c r="C28" s="5"/>
    </row>
    <row r="29" spans="2:3" ht="28.8" x14ac:dyDescent="0.3">
      <c r="C29" s="6" t="s">
        <v>31</v>
      </c>
    </row>
    <row r="30" spans="2:3" x14ac:dyDescent="0.3">
      <c r="C30" s="15" t="s">
        <v>32</v>
      </c>
    </row>
    <row r="32" spans="2:3" x14ac:dyDescent="0.3">
      <c r="B32" s="16" t="s">
        <v>33</v>
      </c>
    </row>
  </sheetData>
  <mergeCells count="1">
    <mergeCell ref="B4:C4"/>
  </mergeCells>
  <printOptions horizontalCentered="1"/>
  <pageMargins left="0.59055118110236215" right="0.59055118110236215" top="0.70866141732283472" bottom="0.70866141732283472" header="0.3" footer="0.3"/>
  <pageSetup paperSize="9" scale="74" fitToHeight="0" orientation="portrait" r:id="rId1"/>
  <headerFooter>
    <oddFooter>&amp;C&amp;8Excel mit Copilot 2027&amp;L&amp;8&amp;R&amp;8Seite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C82F4-ACFA-49F9-ACD4-8F2AB1CDF2D3}">
  <sheetPr>
    <pageSetUpPr fitToPage="1"/>
  </sheetPr>
  <dimension ref="A1:I200"/>
  <sheetViews>
    <sheetView workbookViewId="0"/>
  </sheetViews>
  <sheetFormatPr baseColWidth="10" defaultRowHeight="14.4" x14ac:dyDescent="0.3"/>
  <cols>
    <col min="1" max="1" width="18.77734375" customWidth="1"/>
    <col min="2" max="2" width="22.77734375" customWidth="1"/>
    <col min="3" max="4" width="14.77734375" customWidth="1"/>
    <col min="5" max="5" width="3.77734375" customWidth="1"/>
    <col min="6" max="6" width="18.77734375" customWidth="1"/>
    <col min="7" max="7" width="22.77734375" customWidth="1"/>
    <col min="8" max="8" width="14.77734375" customWidth="1"/>
    <col min="9" max="9" width="16.77734375" customWidth="1"/>
  </cols>
  <sheetData>
    <row r="1" spans="1:9" ht="30" customHeight="1" x14ac:dyDescent="0.45">
      <c r="A1" s="17" t="s">
        <v>84</v>
      </c>
      <c r="H1" s="18" t="s">
        <v>85</v>
      </c>
    </row>
    <row r="2" spans="1:9" x14ac:dyDescent="0.3">
      <c r="A2" t="str">
        <f ca="1">"Stand: "&amp;TEXT(TODAY(),"TTTT, TT.MM.JJJJ")</f>
        <v>Stand: Dienstag, 27.10.2026</v>
      </c>
      <c r="H2" s="42" t="s">
        <v>137</v>
      </c>
      <c r="I2" s="42"/>
    </row>
    <row r="3" spans="1:9" x14ac:dyDescent="0.3">
      <c r="A3" s="4" t="s">
        <v>88</v>
      </c>
      <c r="F3" s="4" t="s">
        <v>89</v>
      </c>
    </row>
    <row r="4" spans="1:9" x14ac:dyDescent="0.3">
      <c r="A4" s="11" t="s">
        <v>35</v>
      </c>
      <c r="B4" s="11" t="s">
        <v>36</v>
      </c>
      <c r="C4" s="11" t="s">
        <v>37</v>
      </c>
      <c r="D4" s="11" t="s">
        <v>86</v>
      </c>
      <c r="F4" s="11" t="s">
        <v>35</v>
      </c>
      <c r="G4" s="11" t="s">
        <v>36</v>
      </c>
      <c r="H4" s="11" t="s">
        <v>37</v>
      </c>
      <c r="I4" s="11" t="s">
        <v>87</v>
      </c>
    </row>
    <row r="5" spans="1:9" x14ac:dyDescent="0.3">
      <c r="A5" t="str" cm="1">
        <f t="array" aca="1" ref="A5:D7" ca="1">_xlfn.LET(_xlpm.f_,_xlfn._xlws.FILTER(Kontakte[[Name]:[Nächste Wiedervorlage]],(Kontakte[Nächste Wiedervorlage]&lt;&gt;"")*(Kontakte[Nächste Wiedervorlage]&lt;=TODAY())),_xlpm.s_,_xlfn._xlws.SORT(_xlpm.f_,7,1),IFERROR(INDEX(_xlpm.s_,_xlfn.SEQUENCE(ROWS(_xlpm.s_)),{1,2,3,7}),"Niemand fällig. Schönen Tag!"))</f>
        <v>Petra Müller</v>
      </c>
      <c r="B5" t="str">
        <f ca="1"/>
        <v>Gärtnerei Müller</v>
      </c>
      <c r="C5" t="str">
        <f ca="1"/>
        <v>040 111111</v>
      </c>
      <c r="D5" s="22">
        <f ca="1"/>
        <v>46317</v>
      </c>
      <c r="F5" t="str" cm="1">
        <f t="array" aca="1" ref="F5:I7" ca="1">_xlfn.LET(_xlpm.n_,Kontakte[Nächste Wiedervorlage],_xlpm.f_,_xlfn._xlws.FILTER(Kontakte[[Name]:[Nächste Wiedervorlage]],(_xlpm.n_&lt;&gt;"")*(_xlpm.n_&gt;TODAY())*(_xlpm.n_&lt;=TODAY()+7)),_xlpm.s_,_xlfn._xlws.SORT(_xlpm.f_,7,1),IFERROR(INDEX(_xlpm.s_,_xlfn.SEQUENCE(ROWS(_xlpm.s_)),{1,2,3,7}),"Keine Termine in den nächsten 7 Tagen"))</f>
        <v>Jonas Albers</v>
      </c>
      <c r="G5" t="str">
        <f ca="1"/>
        <v>Hotel Seeblick</v>
      </c>
      <c r="H5" t="str">
        <f ca="1"/>
        <v>04503 222222</v>
      </c>
      <c r="I5" s="28">
        <f ca="1"/>
        <v>46324</v>
      </c>
    </row>
    <row r="6" spans="1:9" x14ac:dyDescent="0.3">
      <c r="A6" t="str">
        <f ca="1"/>
        <v>Mia Schulz</v>
      </c>
      <c r="B6" t="str">
        <f ca="1"/>
        <v>Café Lindenblatt</v>
      </c>
      <c r="C6" t="str">
        <f ca="1"/>
        <v>04121 555555</v>
      </c>
      <c r="D6" s="22">
        <f ca="1"/>
        <v>46322</v>
      </c>
      <c r="F6" t="str">
        <f ca="1"/>
        <v>Dr. Elif Yilmaz</v>
      </c>
      <c r="G6" t="str">
        <f ca="1"/>
        <v>Praxis Dr. Yilmaz</v>
      </c>
      <c r="H6" t="str">
        <f ca="1"/>
        <v>0431 333333</v>
      </c>
      <c r="I6" s="28">
        <f ca="1"/>
        <v>46324</v>
      </c>
    </row>
    <row r="7" spans="1:9" x14ac:dyDescent="0.3">
      <c r="A7" t="str">
        <f ca="1"/>
        <v>Lars Becker</v>
      </c>
      <c r="B7" t="str">
        <f ca="1"/>
        <v>Steuerbüro Becker</v>
      </c>
      <c r="C7" t="str">
        <f ca="1"/>
        <v>04103 666666</v>
      </c>
      <c r="D7" s="22">
        <f ca="1"/>
        <v>46322</v>
      </c>
      <c r="F7" t="str">
        <f ca="1"/>
        <v>Sophie Krause</v>
      </c>
      <c r="G7" t="str">
        <f ca="1"/>
        <v>Bäckerei Krause</v>
      </c>
      <c r="H7" t="str">
        <f ca="1"/>
        <v>040 777777</v>
      </c>
      <c r="I7" s="28">
        <f ca="1"/>
        <v>46328</v>
      </c>
    </row>
    <row r="8" spans="1:9" x14ac:dyDescent="0.3">
      <c r="D8" s="22"/>
      <c r="I8" s="28"/>
    </row>
    <row r="9" spans="1:9" x14ac:dyDescent="0.3">
      <c r="D9" s="22"/>
      <c r="I9" s="28"/>
    </row>
    <row r="10" spans="1:9" x14ac:dyDescent="0.3">
      <c r="D10" s="22"/>
      <c r="I10" s="28"/>
    </row>
    <row r="11" spans="1:9" x14ac:dyDescent="0.3">
      <c r="D11" s="22"/>
      <c r="I11" s="28"/>
    </row>
    <row r="12" spans="1:9" x14ac:dyDescent="0.3">
      <c r="D12" s="22"/>
      <c r="I12" s="28"/>
    </row>
    <row r="13" spans="1:9" x14ac:dyDescent="0.3">
      <c r="D13" s="22"/>
      <c r="I13" s="28"/>
    </row>
    <row r="14" spans="1:9" x14ac:dyDescent="0.3">
      <c r="D14" s="22"/>
      <c r="I14" s="28"/>
    </row>
    <row r="15" spans="1:9" x14ac:dyDescent="0.3">
      <c r="D15" s="22"/>
      <c r="I15" s="28"/>
    </row>
    <row r="16" spans="1:9" x14ac:dyDescent="0.3">
      <c r="D16" s="22"/>
      <c r="I16" s="28"/>
    </row>
    <row r="17" spans="4:9" x14ac:dyDescent="0.3">
      <c r="D17" s="22"/>
      <c r="I17" s="28"/>
    </row>
    <row r="18" spans="4:9" x14ac:dyDescent="0.3">
      <c r="D18" s="22"/>
      <c r="I18" s="28"/>
    </row>
    <row r="19" spans="4:9" x14ac:dyDescent="0.3">
      <c r="D19" s="22"/>
      <c r="I19" s="28"/>
    </row>
    <row r="20" spans="4:9" x14ac:dyDescent="0.3">
      <c r="D20" s="22"/>
      <c r="I20" s="28"/>
    </row>
    <row r="21" spans="4:9" x14ac:dyDescent="0.3">
      <c r="D21" s="22"/>
      <c r="I21" s="28"/>
    </row>
    <row r="22" spans="4:9" x14ac:dyDescent="0.3">
      <c r="D22" s="22"/>
      <c r="I22" s="28"/>
    </row>
    <row r="23" spans="4:9" x14ac:dyDescent="0.3">
      <c r="D23" s="22"/>
      <c r="I23" s="28"/>
    </row>
    <row r="24" spans="4:9" x14ac:dyDescent="0.3">
      <c r="D24" s="22"/>
      <c r="I24" s="28"/>
    </row>
    <row r="25" spans="4:9" x14ac:dyDescent="0.3">
      <c r="D25" s="22"/>
      <c r="I25" s="28"/>
    </row>
    <row r="26" spans="4:9" x14ac:dyDescent="0.3">
      <c r="D26" s="22"/>
      <c r="I26" s="28"/>
    </row>
    <row r="27" spans="4:9" x14ac:dyDescent="0.3">
      <c r="D27" s="22"/>
      <c r="I27" s="28"/>
    </row>
    <row r="28" spans="4:9" x14ac:dyDescent="0.3">
      <c r="D28" s="22"/>
      <c r="I28" s="28"/>
    </row>
    <row r="29" spans="4:9" x14ac:dyDescent="0.3">
      <c r="D29" s="22"/>
      <c r="I29" s="28"/>
    </row>
    <row r="30" spans="4:9" x14ac:dyDescent="0.3">
      <c r="D30" s="22"/>
      <c r="I30" s="28"/>
    </row>
    <row r="31" spans="4:9" x14ac:dyDescent="0.3">
      <c r="D31" s="22"/>
      <c r="I31" s="28"/>
    </row>
    <row r="32" spans="4:9" x14ac:dyDescent="0.3">
      <c r="D32" s="22"/>
      <c r="I32" s="28"/>
    </row>
    <row r="33" spans="4:9" x14ac:dyDescent="0.3">
      <c r="D33" s="22"/>
      <c r="I33" s="28"/>
    </row>
    <row r="34" spans="4:9" x14ac:dyDescent="0.3">
      <c r="D34" s="22"/>
      <c r="I34" s="28"/>
    </row>
    <row r="35" spans="4:9" x14ac:dyDescent="0.3">
      <c r="D35" s="22"/>
      <c r="I35" s="28"/>
    </row>
    <row r="36" spans="4:9" x14ac:dyDescent="0.3">
      <c r="D36" s="22"/>
      <c r="I36" s="28"/>
    </row>
    <row r="37" spans="4:9" x14ac:dyDescent="0.3">
      <c r="D37" s="22"/>
      <c r="I37" s="28"/>
    </row>
    <row r="38" spans="4:9" x14ac:dyDescent="0.3">
      <c r="D38" s="22"/>
      <c r="I38" s="28"/>
    </row>
    <row r="39" spans="4:9" x14ac:dyDescent="0.3">
      <c r="D39" s="22"/>
      <c r="I39" s="28"/>
    </row>
    <row r="40" spans="4:9" x14ac:dyDescent="0.3">
      <c r="D40" s="22"/>
      <c r="I40" s="28"/>
    </row>
    <row r="41" spans="4:9" x14ac:dyDescent="0.3">
      <c r="D41" s="22"/>
      <c r="I41" s="28"/>
    </row>
    <row r="42" spans="4:9" x14ac:dyDescent="0.3">
      <c r="D42" s="22"/>
      <c r="I42" s="28"/>
    </row>
    <row r="43" spans="4:9" x14ac:dyDescent="0.3">
      <c r="D43" s="22"/>
      <c r="I43" s="28"/>
    </row>
    <row r="44" spans="4:9" x14ac:dyDescent="0.3">
      <c r="D44" s="22"/>
      <c r="I44" s="28"/>
    </row>
    <row r="45" spans="4:9" x14ac:dyDescent="0.3">
      <c r="D45" s="22"/>
      <c r="I45" s="28"/>
    </row>
    <row r="46" spans="4:9" x14ac:dyDescent="0.3">
      <c r="D46" s="22"/>
      <c r="I46" s="28"/>
    </row>
    <row r="47" spans="4:9" x14ac:dyDescent="0.3">
      <c r="D47" s="22"/>
      <c r="I47" s="28"/>
    </row>
    <row r="48" spans="4:9" x14ac:dyDescent="0.3">
      <c r="D48" s="22"/>
      <c r="I48" s="28"/>
    </row>
    <row r="49" spans="4:9" x14ac:dyDescent="0.3">
      <c r="D49" s="22"/>
      <c r="I49" s="28"/>
    </row>
    <row r="50" spans="4:9" x14ac:dyDescent="0.3">
      <c r="D50" s="22"/>
      <c r="I50" s="28"/>
    </row>
    <row r="51" spans="4:9" x14ac:dyDescent="0.3">
      <c r="D51" s="22"/>
      <c r="I51" s="28"/>
    </row>
    <row r="52" spans="4:9" x14ac:dyDescent="0.3">
      <c r="D52" s="22"/>
      <c r="I52" s="28"/>
    </row>
    <row r="53" spans="4:9" x14ac:dyDescent="0.3">
      <c r="D53" s="22"/>
      <c r="I53" s="28"/>
    </row>
    <row r="54" spans="4:9" x14ac:dyDescent="0.3">
      <c r="D54" s="22"/>
      <c r="I54" s="28"/>
    </row>
    <row r="55" spans="4:9" x14ac:dyDescent="0.3">
      <c r="D55" s="22"/>
      <c r="I55" s="28"/>
    </row>
    <row r="56" spans="4:9" x14ac:dyDescent="0.3">
      <c r="D56" s="22"/>
      <c r="I56" s="28"/>
    </row>
    <row r="57" spans="4:9" x14ac:dyDescent="0.3">
      <c r="D57" s="22"/>
      <c r="I57" s="28"/>
    </row>
    <row r="58" spans="4:9" x14ac:dyDescent="0.3">
      <c r="D58" s="22"/>
      <c r="I58" s="28"/>
    </row>
    <row r="59" spans="4:9" x14ac:dyDescent="0.3">
      <c r="D59" s="22"/>
      <c r="I59" s="28"/>
    </row>
    <row r="60" spans="4:9" x14ac:dyDescent="0.3">
      <c r="D60" s="22"/>
      <c r="I60" s="28"/>
    </row>
    <row r="61" spans="4:9" x14ac:dyDescent="0.3">
      <c r="D61" s="22"/>
      <c r="I61" s="28"/>
    </row>
    <row r="62" spans="4:9" x14ac:dyDescent="0.3">
      <c r="D62" s="22"/>
      <c r="I62" s="28"/>
    </row>
    <row r="63" spans="4:9" x14ac:dyDescent="0.3">
      <c r="D63" s="22"/>
      <c r="I63" s="28"/>
    </row>
    <row r="64" spans="4:9" x14ac:dyDescent="0.3">
      <c r="D64" s="22"/>
      <c r="I64" s="28"/>
    </row>
    <row r="65" spans="4:9" x14ac:dyDescent="0.3">
      <c r="D65" s="22"/>
      <c r="I65" s="28"/>
    </row>
    <row r="66" spans="4:9" x14ac:dyDescent="0.3">
      <c r="D66" s="22"/>
      <c r="I66" s="28"/>
    </row>
    <row r="67" spans="4:9" x14ac:dyDescent="0.3">
      <c r="D67" s="22"/>
      <c r="I67" s="28"/>
    </row>
    <row r="68" spans="4:9" x14ac:dyDescent="0.3">
      <c r="D68" s="22"/>
      <c r="I68" s="28"/>
    </row>
    <row r="69" spans="4:9" x14ac:dyDescent="0.3">
      <c r="D69" s="22"/>
      <c r="I69" s="28"/>
    </row>
    <row r="70" spans="4:9" x14ac:dyDescent="0.3">
      <c r="D70" s="22"/>
      <c r="I70" s="28"/>
    </row>
    <row r="71" spans="4:9" x14ac:dyDescent="0.3">
      <c r="D71" s="22"/>
      <c r="I71" s="28"/>
    </row>
    <row r="72" spans="4:9" x14ac:dyDescent="0.3">
      <c r="D72" s="22"/>
      <c r="I72" s="28"/>
    </row>
    <row r="73" spans="4:9" x14ac:dyDescent="0.3">
      <c r="D73" s="22"/>
      <c r="I73" s="28"/>
    </row>
    <row r="74" spans="4:9" x14ac:dyDescent="0.3">
      <c r="D74" s="22"/>
      <c r="I74" s="28"/>
    </row>
    <row r="75" spans="4:9" x14ac:dyDescent="0.3">
      <c r="D75" s="22"/>
      <c r="I75" s="28"/>
    </row>
    <row r="76" spans="4:9" x14ac:dyDescent="0.3">
      <c r="D76" s="22"/>
      <c r="I76" s="28"/>
    </row>
    <row r="77" spans="4:9" x14ac:dyDescent="0.3">
      <c r="D77" s="22"/>
      <c r="I77" s="28"/>
    </row>
    <row r="78" spans="4:9" x14ac:dyDescent="0.3">
      <c r="D78" s="22"/>
      <c r="I78" s="28"/>
    </row>
    <row r="79" spans="4:9" x14ac:dyDescent="0.3">
      <c r="D79" s="22"/>
      <c r="I79" s="28"/>
    </row>
    <row r="80" spans="4:9" x14ac:dyDescent="0.3">
      <c r="D80" s="22"/>
      <c r="I80" s="28"/>
    </row>
    <row r="81" spans="4:9" x14ac:dyDescent="0.3">
      <c r="D81" s="22"/>
      <c r="I81" s="28"/>
    </row>
    <row r="82" spans="4:9" x14ac:dyDescent="0.3">
      <c r="D82" s="22"/>
      <c r="I82" s="28"/>
    </row>
    <row r="83" spans="4:9" x14ac:dyDescent="0.3">
      <c r="D83" s="22"/>
      <c r="I83" s="28"/>
    </row>
    <row r="84" spans="4:9" x14ac:dyDescent="0.3">
      <c r="D84" s="22"/>
      <c r="I84" s="28"/>
    </row>
    <row r="85" spans="4:9" x14ac:dyDescent="0.3">
      <c r="D85" s="22"/>
      <c r="I85" s="28"/>
    </row>
    <row r="86" spans="4:9" x14ac:dyDescent="0.3">
      <c r="D86" s="22"/>
      <c r="I86" s="28"/>
    </row>
    <row r="87" spans="4:9" x14ac:dyDescent="0.3">
      <c r="D87" s="22"/>
      <c r="I87" s="28"/>
    </row>
    <row r="88" spans="4:9" x14ac:dyDescent="0.3">
      <c r="D88" s="22"/>
      <c r="I88" s="28"/>
    </row>
    <row r="89" spans="4:9" x14ac:dyDescent="0.3">
      <c r="D89" s="22"/>
      <c r="I89" s="28"/>
    </row>
    <row r="90" spans="4:9" x14ac:dyDescent="0.3">
      <c r="D90" s="22"/>
      <c r="I90" s="28"/>
    </row>
    <row r="91" spans="4:9" x14ac:dyDescent="0.3">
      <c r="D91" s="22"/>
      <c r="I91" s="28"/>
    </row>
    <row r="92" spans="4:9" x14ac:dyDescent="0.3">
      <c r="D92" s="22"/>
      <c r="I92" s="28"/>
    </row>
    <row r="93" spans="4:9" x14ac:dyDescent="0.3">
      <c r="D93" s="22"/>
      <c r="I93" s="28"/>
    </row>
    <row r="94" spans="4:9" x14ac:dyDescent="0.3">
      <c r="D94" s="22"/>
      <c r="I94" s="28"/>
    </row>
    <row r="95" spans="4:9" x14ac:dyDescent="0.3">
      <c r="D95" s="22"/>
      <c r="I95" s="28"/>
    </row>
    <row r="96" spans="4:9" x14ac:dyDescent="0.3">
      <c r="D96" s="22"/>
      <c r="I96" s="28"/>
    </row>
    <row r="97" spans="4:9" x14ac:dyDescent="0.3">
      <c r="D97" s="22"/>
      <c r="I97" s="28"/>
    </row>
    <row r="98" spans="4:9" x14ac:dyDescent="0.3">
      <c r="D98" s="22"/>
      <c r="I98" s="28"/>
    </row>
    <row r="99" spans="4:9" x14ac:dyDescent="0.3">
      <c r="D99" s="22"/>
      <c r="I99" s="28"/>
    </row>
    <row r="100" spans="4:9" x14ac:dyDescent="0.3">
      <c r="D100" s="22"/>
      <c r="I100" s="28"/>
    </row>
    <row r="101" spans="4:9" x14ac:dyDescent="0.3">
      <c r="D101" s="22"/>
      <c r="I101" s="28"/>
    </row>
    <row r="102" spans="4:9" x14ac:dyDescent="0.3">
      <c r="D102" s="22"/>
      <c r="I102" s="28"/>
    </row>
    <row r="103" spans="4:9" x14ac:dyDescent="0.3">
      <c r="D103" s="22"/>
      <c r="I103" s="28"/>
    </row>
    <row r="104" spans="4:9" x14ac:dyDescent="0.3">
      <c r="D104" s="22"/>
      <c r="I104" s="28"/>
    </row>
    <row r="105" spans="4:9" x14ac:dyDescent="0.3">
      <c r="D105" s="22"/>
      <c r="I105" s="28"/>
    </row>
    <row r="106" spans="4:9" x14ac:dyDescent="0.3">
      <c r="D106" s="22"/>
      <c r="I106" s="28"/>
    </row>
    <row r="107" spans="4:9" x14ac:dyDescent="0.3">
      <c r="D107" s="22"/>
      <c r="I107" s="28"/>
    </row>
    <row r="108" spans="4:9" x14ac:dyDescent="0.3">
      <c r="D108" s="22"/>
      <c r="I108" s="28"/>
    </row>
    <row r="109" spans="4:9" x14ac:dyDescent="0.3">
      <c r="D109" s="22"/>
      <c r="I109" s="28"/>
    </row>
    <row r="110" spans="4:9" x14ac:dyDescent="0.3">
      <c r="D110" s="22"/>
      <c r="I110" s="28"/>
    </row>
    <row r="111" spans="4:9" x14ac:dyDescent="0.3">
      <c r="D111" s="22"/>
      <c r="I111" s="28"/>
    </row>
    <row r="112" spans="4:9" x14ac:dyDescent="0.3">
      <c r="D112" s="22"/>
      <c r="I112" s="28"/>
    </row>
    <row r="113" spans="4:9" x14ac:dyDescent="0.3">
      <c r="D113" s="22"/>
      <c r="I113" s="28"/>
    </row>
    <row r="114" spans="4:9" x14ac:dyDescent="0.3">
      <c r="D114" s="22"/>
      <c r="I114" s="28"/>
    </row>
    <row r="115" spans="4:9" x14ac:dyDescent="0.3">
      <c r="D115" s="22"/>
      <c r="I115" s="28"/>
    </row>
    <row r="116" spans="4:9" x14ac:dyDescent="0.3">
      <c r="D116" s="22"/>
      <c r="I116" s="28"/>
    </row>
    <row r="117" spans="4:9" x14ac:dyDescent="0.3">
      <c r="D117" s="22"/>
      <c r="I117" s="28"/>
    </row>
    <row r="118" spans="4:9" x14ac:dyDescent="0.3">
      <c r="D118" s="22"/>
      <c r="I118" s="28"/>
    </row>
    <row r="119" spans="4:9" x14ac:dyDescent="0.3">
      <c r="D119" s="22"/>
      <c r="I119" s="28"/>
    </row>
    <row r="120" spans="4:9" x14ac:dyDescent="0.3">
      <c r="D120" s="22"/>
      <c r="I120" s="28"/>
    </row>
    <row r="121" spans="4:9" x14ac:dyDescent="0.3">
      <c r="D121" s="22"/>
      <c r="I121" s="28"/>
    </row>
    <row r="122" spans="4:9" x14ac:dyDescent="0.3">
      <c r="D122" s="22"/>
      <c r="I122" s="28"/>
    </row>
    <row r="123" spans="4:9" x14ac:dyDescent="0.3">
      <c r="D123" s="22"/>
      <c r="I123" s="28"/>
    </row>
    <row r="124" spans="4:9" x14ac:dyDescent="0.3">
      <c r="D124" s="22"/>
      <c r="I124" s="28"/>
    </row>
    <row r="125" spans="4:9" x14ac:dyDescent="0.3">
      <c r="D125" s="22"/>
      <c r="I125" s="28"/>
    </row>
    <row r="126" spans="4:9" x14ac:dyDescent="0.3">
      <c r="D126" s="22"/>
      <c r="I126" s="28"/>
    </row>
    <row r="127" spans="4:9" x14ac:dyDescent="0.3">
      <c r="D127" s="22"/>
      <c r="I127" s="28"/>
    </row>
    <row r="128" spans="4:9" x14ac:dyDescent="0.3">
      <c r="D128" s="22"/>
      <c r="I128" s="28"/>
    </row>
    <row r="129" spans="4:9" x14ac:dyDescent="0.3">
      <c r="D129" s="22"/>
      <c r="I129" s="28"/>
    </row>
    <row r="130" spans="4:9" x14ac:dyDescent="0.3">
      <c r="D130" s="22"/>
      <c r="I130" s="28"/>
    </row>
    <row r="131" spans="4:9" x14ac:dyDescent="0.3">
      <c r="D131" s="22"/>
      <c r="I131" s="28"/>
    </row>
    <row r="132" spans="4:9" x14ac:dyDescent="0.3">
      <c r="D132" s="22"/>
      <c r="I132" s="28"/>
    </row>
    <row r="133" spans="4:9" x14ac:dyDescent="0.3">
      <c r="D133" s="22"/>
      <c r="I133" s="28"/>
    </row>
    <row r="134" spans="4:9" x14ac:dyDescent="0.3">
      <c r="D134" s="22"/>
      <c r="I134" s="28"/>
    </row>
    <row r="135" spans="4:9" x14ac:dyDescent="0.3">
      <c r="D135" s="22"/>
      <c r="I135" s="28"/>
    </row>
    <row r="136" spans="4:9" x14ac:dyDescent="0.3">
      <c r="D136" s="22"/>
      <c r="I136" s="28"/>
    </row>
    <row r="137" spans="4:9" x14ac:dyDescent="0.3">
      <c r="D137" s="22"/>
      <c r="I137" s="28"/>
    </row>
    <row r="138" spans="4:9" x14ac:dyDescent="0.3">
      <c r="D138" s="22"/>
      <c r="I138" s="28"/>
    </row>
    <row r="139" spans="4:9" x14ac:dyDescent="0.3">
      <c r="D139" s="22"/>
      <c r="I139" s="28"/>
    </row>
    <row r="140" spans="4:9" x14ac:dyDescent="0.3">
      <c r="D140" s="22"/>
      <c r="I140" s="28"/>
    </row>
    <row r="141" spans="4:9" x14ac:dyDescent="0.3">
      <c r="D141" s="22"/>
      <c r="I141" s="28"/>
    </row>
    <row r="142" spans="4:9" x14ac:dyDescent="0.3">
      <c r="D142" s="22"/>
      <c r="I142" s="28"/>
    </row>
    <row r="143" spans="4:9" x14ac:dyDescent="0.3">
      <c r="D143" s="22"/>
      <c r="I143" s="28"/>
    </row>
    <row r="144" spans="4:9" x14ac:dyDescent="0.3">
      <c r="D144" s="22"/>
      <c r="I144" s="28"/>
    </row>
    <row r="145" spans="4:9" x14ac:dyDescent="0.3">
      <c r="D145" s="22"/>
      <c r="I145" s="28"/>
    </row>
    <row r="146" spans="4:9" x14ac:dyDescent="0.3">
      <c r="D146" s="22"/>
      <c r="I146" s="28"/>
    </row>
    <row r="147" spans="4:9" x14ac:dyDescent="0.3">
      <c r="D147" s="22"/>
      <c r="I147" s="28"/>
    </row>
    <row r="148" spans="4:9" x14ac:dyDescent="0.3">
      <c r="D148" s="22"/>
      <c r="I148" s="28"/>
    </row>
    <row r="149" spans="4:9" x14ac:dyDescent="0.3">
      <c r="D149" s="22"/>
      <c r="I149" s="28"/>
    </row>
    <row r="150" spans="4:9" x14ac:dyDescent="0.3">
      <c r="D150" s="22"/>
      <c r="I150" s="28"/>
    </row>
    <row r="151" spans="4:9" x14ac:dyDescent="0.3">
      <c r="D151" s="22"/>
      <c r="I151" s="28"/>
    </row>
    <row r="152" spans="4:9" x14ac:dyDescent="0.3">
      <c r="D152" s="22"/>
      <c r="I152" s="28"/>
    </row>
    <row r="153" spans="4:9" x14ac:dyDescent="0.3">
      <c r="D153" s="22"/>
      <c r="I153" s="28"/>
    </row>
    <row r="154" spans="4:9" x14ac:dyDescent="0.3">
      <c r="D154" s="22"/>
      <c r="I154" s="28"/>
    </row>
    <row r="155" spans="4:9" x14ac:dyDescent="0.3">
      <c r="D155" s="22"/>
      <c r="I155" s="28"/>
    </row>
    <row r="156" spans="4:9" x14ac:dyDescent="0.3">
      <c r="D156" s="22"/>
      <c r="I156" s="28"/>
    </row>
    <row r="157" spans="4:9" x14ac:dyDescent="0.3">
      <c r="D157" s="22"/>
      <c r="I157" s="28"/>
    </row>
    <row r="158" spans="4:9" x14ac:dyDescent="0.3">
      <c r="D158" s="22"/>
      <c r="I158" s="28"/>
    </row>
    <row r="159" spans="4:9" x14ac:dyDescent="0.3">
      <c r="D159" s="22"/>
      <c r="I159" s="28"/>
    </row>
    <row r="160" spans="4:9" x14ac:dyDescent="0.3">
      <c r="D160" s="22"/>
      <c r="I160" s="28"/>
    </row>
    <row r="161" spans="4:9" x14ac:dyDescent="0.3">
      <c r="D161" s="22"/>
      <c r="I161" s="28"/>
    </row>
    <row r="162" spans="4:9" x14ac:dyDescent="0.3">
      <c r="D162" s="22"/>
      <c r="I162" s="28"/>
    </row>
    <row r="163" spans="4:9" x14ac:dyDescent="0.3">
      <c r="D163" s="22"/>
      <c r="I163" s="28"/>
    </row>
    <row r="164" spans="4:9" x14ac:dyDescent="0.3">
      <c r="D164" s="22"/>
      <c r="I164" s="28"/>
    </row>
    <row r="165" spans="4:9" x14ac:dyDescent="0.3">
      <c r="D165" s="22"/>
      <c r="I165" s="28"/>
    </row>
    <row r="166" spans="4:9" x14ac:dyDescent="0.3">
      <c r="D166" s="22"/>
      <c r="I166" s="28"/>
    </row>
    <row r="167" spans="4:9" x14ac:dyDescent="0.3">
      <c r="D167" s="22"/>
      <c r="I167" s="28"/>
    </row>
    <row r="168" spans="4:9" x14ac:dyDescent="0.3">
      <c r="D168" s="22"/>
      <c r="I168" s="28"/>
    </row>
    <row r="169" spans="4:9" x14ac:dyDescent="0.3">
      <c r="D169" s="22"/>
      <c r="I169" s="28"/>
    </row>
    <row r="170" spans="4:9" x14ac:dyDescent="0.3">
      <c r="D170" s="22"/>
      <c r="I170" s="28"/>
    </row>
    <row r="171" spans="4:9" x14ac:dyDescent="0.3">
      <c r="D171" s="22"/>
      <c r="I171" s="28"/>
    </row>
    <row r="172" spans="4:9" x14ac:dyDescent="0.3">
      <c r="D172" s="22"/>
      <c r="I172" s="28"/>
    </row>
    <row r="173" spans="4:9" x14ac:dyDescent="0.3">
      <c r="D173" s="22"/>
      <c r="I173" s="28"/>
    </row>
    <row r="174" spans="4:9" x14ac:dyDescent="0.3">
      <c r="D174" s="22"/>
      <c r="I174" s="28"/>
    </row>
    <row r="175" spans="4:9" x14ac:dyDescent="0.3">
      <c r="D175" s="22"/>
      <c r="I175" s="28"/>
    </row>
    <row r="176" spans="4:9" x14ac:dyDescent="0.3">
      <c r="D176" s="22"/>
      <c r="I176" s="28"/>
    </row>
    <row r="177" spans="4:9" x14ac:dyDescent="0.3">
      <c r="D177" s="22"/>
      <c r="I177" s="28"/>
    </row>
    <row r="178" spans="4:9" x14ac:dyDescent="0.3">
      <c r="D178" s="22"/>
      <c r="I178" s="28"/>
    </row>
    <row r="179" spans="4:9" x14ac:dyDescent="0.3">
      <c r="D179" s="22"/>
      <c r="I179" s="28"/>
    </row>
    <row r="180" spans="4:9" x14ac:dyDescent="0.3">
      <c r="D180" s="22"/>
      <c r="I180" s="28"/>
    </row>
    <row r="181" spans="4:9" x14ac:dyDescent="0.3">
      <c r="D181" s="22"/>
      <c r="I181" s="28"/>
    </row>
    <row r="182" spans="4:9" x14ac:dyDescent="0.3">
      <c r="D182" s="22"/>
      <c r="I182" s="28"/>
    </row>
    <row r="183" spans="4:9" x14ac:dyDescent="0.3">
      <c r="D183" s="22"/>
      <c r="I183" s="28"/>
    </row>
    <row r="184" spans="4:9" x14ac:dyDescent="0.3">
      <c r="D184" s="22"/>
      <c r="I184" s="28"/>
    </row>
    <row r="185" spans="4:9" x14ac:dyDescent="0.3">
      <c r="D185" s="22"/>
      <c r="I185" s="28"/>
    </row>
    <row r="186" spans="4:9" x14ac:dyDescent="0.3">
      <c r="D186" s="22"/>
      <c r="I186" s="28"/>
    </row>
    <row r="187" spans="4:9" x14ac:dyDescent="0.3">
      <c r="D187" s="22"/>
      <c r="I187" s="28"/>
    </row>
    <row r="188" spans="4:9" x14ac:dyDescent="0.3">
      <c r="D188" s="22"/>
      <c r="I188" s="28"/>
    </row>
    <row r="189" spans="4:9" x14ac:dyDescent="0.3">
      <c r="D189" s="22"/>
      <c r="I189" s="28"/>
    </row>
    <row r="190" spans="4:9" x14ac:dyDescent="0.3">
      <c r="D190" s="22"/>
      <c r="I190" s="28"/>
    </row>
    <row r="191" spans="4:9" x14ac:dyDescent="0.3">
      <c r="D191" s="22"/>
      <c r="I191" s="28"/>
    </row>
    <row r="192" spans="4:9" x14ac:dyDescent="0.3">
      <c r="D192" s="22"/>
      <c r="I192" s="28"/>
    </row>
    <row r="193" spans="4:9" x14ac:dyDescent="0.3">
      <c r="D193" s="22"/>
      <c r="I193" s="28"/>
    </row>
    <row r="194" spans="4:9" x14ac:dyDescent="0.3">
      <c r="D194" s="22"/>
      <c r="I194" s="28"/>
    </row>
    <row r="195" spans="4:9" x14ac:dyDescent="0.3">
      <c r="D195" s="22"/>
      <c r="I195" s="28"/>
    </row>
    <row r="196" spans="4:9" x14ac:dyDescent="0.3">
      <c r="D196" s="22"/>
      <c r="I196" s="28"/>
    </row>
    <row r="197" spans="4:9" x14ac:dyDescent="0.3">
      <c r="D197" s="22"/>
      <c r="I197" s="28"/>
    </row>
    <row r="198" spans="4:9" x14ac:dyDescent="0.3">
      <c r="D198" s="22"/>
      <c r="I198" s="28"/>
    </row>
    <row r="199" spans="4:9" x14ac:dyDescent="0.3">
      <c r="D199" s="22"/>
      <c r="I199" s="28"/>
    </row>
    <row r="200" spans="4:9" x14ac:dyDescent="0.3">
      <c r="D200" s="22"/>
      <c r="I200" s="28"/>
    </row>
  </sheetData>
  <mergeCells count="1">
    <mergeCell ref="H2:I2"/>
  </mergeCells>
  <conditionalFormatting sqref="A5:D200">
    <cfRule type="expression" dxfId="5" priority="1">
      <formula>AND($A5&lt;&gt;"",ISNUMBER($D5),$D5&lt;TODAY())</formula>
    </cfRule>
  </conditionalFormatting>
  <dataValidations count="1">
    <dataValidation type="list" allowBlank="1" showInputMessage="1" showErrorMessage="1" errorTitle="Bundesland" error="Bitte ein Bundesland aus der Liste wählen." sqref="H2:I2" xr:uid="{65BC0775-45E4-4094-8511-DAC240DB27AD}">
      <formula1>Bundeslaender</formula1>
    </dataValidation>
  </dataValidations>
  <printOptions horizontalCentered="1"/>
  <pageMargins left="0.59055118110236215" right="0.59055118110236215" top="0.70866141732283472" bottom="0.70866141732283472" header="0.3" footer="0.3"/>
  <pageSetup paperSize="9" scale="90" orientation="landscape" r:id="rId1"/>
  <headerFooter>
    <oddFooter>&amp;C&amp;8Excel mit Copilot 2027&amp;L&amp;8&amp;R&amp;8Seite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C7EA-A97F-4A15-9E4C-5C7A51CF0C81}">
  <sheetPr>
    <pageSetUpPr fitToPage="1"/>
  </sheetPr>
  <dimension ref="A1:I500"/>
  <sheetViews>
    <sheetView workbookViewId="0">
      <pane xSplit="1" ySplit="4" topLeftCell="B5" activePane="bottomRight" state="frozenSplit"/>
      <selection pane="topRight" activeCell="B1" sqref="B1"/>
      <selection pane="bottomLeft" activeCell="A5" sqref="A5"/>
      <selection pane="bottomRight"/>
    </sheetView>
  </sheetViews>
  <sheetFormatPr baseColWidth="10" defaultRowHeight="14.4" x14ac:dyDescent="0.3"/>
  <cols>
    <col min="1" max="1" width="18.77734375" customWidth="1"/>
    <col min="2" max="2" width="22.77734375" customWidth="1"/>
    <col min="3" max="3" width="14.77734375" customWidth="1"/>
    <col min="4" max="4" width="26.77734375" customWidth="1"/>
    <col min="5" max="5" width="14.77734375" customWidth="1"/>
    <col min="6" max="6" width="10.77734375" customWidth="1"/>
    <col min="7" max="7" width="14.77734375" customWidth="1"/>
    <col min="8" max="8" width="12.77734375" customWidth="1"/>
    <col min="9" max="9" width="34.77734375" customWidth="1"/>
  </cols>
  <sheetData>
    <row r="1" spans="1:9" ht="30" customHeight="1" x14ac:dyDescent="0.45">
      <c r="A1" s="17" t="s">
        <v>34</v>
      </c>
    </row>
    <row r="2" spans="1:9" x14ac:dyDescent="0.3">
      <c r="A2" s="18" t="s">
        <v>82</v>
      </c>
      <c r="B2" s="21">
        <f ca="1">COUNTIF(Kontakte[Status],"überfällig")+COUNTIF(Kontakte[Status],"heute")</f>
        <v>3</v>
      </c>
      <c r="C2" s="20" t="s">
        <v>83</v>
      </c>
      <c r="D2" s="19">
        <f ca="1">COUNTIF(Kontakte[Status],"diese Woche")</f>
        <v>3</v>
      </c>
    </row>
    <row r="4" spans="1:9" s="6" customFormat="1" ht="30" customHeight="1" x14ac:dyDescent="0.3">
      <c r="A4" s="6" t="s">
        <v>35</v>
      </c>
      <c r="B4" s="6" t="s">
        <v>36</v>
      </c>
      <c r="C4" s="6" t="s">
        <v>37</v>
      </c>
      <c r="D4" s="6" t="s">
        <v>38</v>
      </c>
      <c r="E4" s="6" t="s">
        <v>39</v>
      </c>
      <c r="F4" s="6" t="s">
        <v>40</v>
      </c>
      <c r="G4" s="6" t="s">
        <v>41</v>
      </c>
      <c r="H4" s="6" t="s">
        <v>42</v>
      </c>
      <c r="I4" s="6" t="s">
        <v>43</v>
      </c>
    </row>
    <row r="5" spans="1:9" x14ac:dyDescent="0.3">
      <c r="A5" s="24" t="s">
        <v>44</v>
      </c>
      <c r="B5" s="24" t="s">
        <v>45</v>
      </c>
      <c r="C5" s="24" t="s">
        <v>46</v>
      </c>
      <c r="D5" s="24" t="s">
        <v>47</v>
      </c>
      <c r="E5" s="25">
        <f ca="1">TODAY()-35</f>
        <v>46287</v>
      </c>
      <c r="F5" s="27">
        <v>30</v>
      </c>
      <c r="G5" s="23">
        <f ca="1">IF(Kontakte[[#This Row],[Intervall (Tage)]]="","",IF(Kontakte[[#This Row],[Letzter Kontakt]]="",TODAY(),WORKDAY(Kontakte[[#This Row],[Letzter Kontakt]]+Kontakte[[#This Row],[Intervall (Tage)]]-1,1,Feiertage)))</f>
        <v>46317</v>
      </c>
      <c r="H5" s="26" t="str">
        <f ca="1">IF(Kontakte[[#This Row],[Nächste Wiedervorlage]]="","",IF(Kontakte[[#This Row],[Nächste Wiedervorlage]]&lt;TODAY(),"überfällig",IF(Kontakte[[#This Row],[Nächste Wiedervorlage]]=TODAY(),"heute",IF(Kontakte[[#This Row],[Nächste Wiedervorlage]]&lt;=TODAY()+7,"diese Woche","später"))))</f>
        <v>überfällig</v>
      </c>
      <c r="I5" s="24" t="s">
        <v>48</v>
      </c>
    </row>
    <row r="6" spans="1:9" x14ac:dyDescent="0.3">
      <c r="A6" s="24" t="s">
        <v>49</v>
      </c>
      <c r="B6" s="24" t="s">
        <v>50</v>
      </c>
      <c r="C6" s="24" t="s">
        <v>51</v>
      </c>
      <c r="D6" s="24" t="s">
        <v>52</v>
      </c>
      <c r="E6" s="25">
        <f ca="1">TODAY()-12</f>
        <v>46310</v>
      </c>
      <c r="F6" s="27">
        <v>14</v>
      </c>
      <c r="G6" s="23">
        <f ca="1">IF(Kontakte[[#This Row],[Intervall (Tage)]]="","",IF(Kontakte[[#This Row],[Letzter Kontakt]]="",TODAY(),WORKDAY(Kontakte[[#This Row],[Letzter Kontakt]]+Kontakte[[#This Row],[Intervall (Tage)]]-1,1,Feiertage)))</f>
        <v>46324</v>
      </c>
      <c r="H6" s="26" t="str">
        <f ca="1">IF(Kontakte[[#This Row],[Nächste Wiedervorlage]]="","",IF(Kontakte[[#This Row],[Nächste Wiedervorlage]]&lt;TODAY(),"überfällig",IF(Kontakte[[#This Row],[Nächste Wiedervorlage]]=TODAY(),"heute",IF(Kontakte[[#This Row],[Nächste Wiedervorlage]]&lt;=TODAY()+7,"diese Woche","später"))))</f>
        <v>diese Woche</v>
      </c>
      <c r="I6" s="24" t="s">
        <v>53</v>
      </c>
    </row>
    <row r="7" spans="1:9" x14ac:dyDescent="0.3">
      <c r="A7" s="24" t="s">
        <v>54</v>
      </c>
      <c r="B7" s="24" t="s">
        <v>55</v>
      </c>
      <c r="C7" s="24" t="s">
        <v>56</v>
      </c>
      <c r="D7" s="24" t="s">
        <v>57</v>
      </c>
      <c r="E7" s="25">
        <f ca="1">TODAY()-88</f>
        <v>46234</v>
      </c>
      <c r="F7" s="27">
        <v>90</v>
      </c>
      <c r="G7" s="23">
        <f ca="1">IF(Kontakte[[#This Row],[Intervall (Tage)]]="","",IF(Kontakte[[#This Row],[Letzter Kontakt]]="",TODAY(),WORKDAY(Kontakte[[#This Row],[Letzter Kontakt]]+Kontakte[[#This Row],[Intervall (Tage)]]-1,1,Feiertage)))</f>
        <v>46324</v>
      </c>
      <c r="H7" s="26" t="str">
        <f ca="1">IF(Kontakte[[#This Row],[Nächste Wiedervorlage]]="","",IF(Kontakte[[#This Row],[Nächste Wiedervorlage]]&lt;TODAY(),"überfällig",IF(Kontakte[[#This Row],[Nächste Wiedervorlage]]=TODAY(),"heute",IF(Kontakte[[#This Row],[Nächste Wiedervorlage]]&lt;=TODAY()+7,"diese Woche","später"))))</f>
        <v>diese Woche</v>
      </c>
      <c r="I7" s="24" t="s">
        <v>58</v>
      </c>
    </row>
    <row r="8" spans="1:9" x14ac:dyDescent="0.3">
      <c r="A8" s="24" t="s">
        <v>59</v>
      </c>
      <c r="B8" s="24" t="s">
        <v>60</v>
      </c>
      <c r="C8" s="24" t="s">
        <v>61</v>
      </c>
      <c r="D8" s="24" t="s">
        <v>62</v>
      </c>
      <c r="E8" s="25">
        <f ca="1">TODAY()-3</f>
        <v>46319</v>
      </c>
      <c r="F8" s="27">
        <v>30</v>
      </c>
      <c r="G8" s="23">
        <f ca="1">IF(Kontakte[[#This Row],[Intervall (Tage)]]="","",IF(Kontakte[[#This Row],[Letzter Kontakt]]="",TODAY(),WORKDAY(Kontakte[[#This Row],[Letzter Kontakt]]+Kontakte[[#This Row],[Intervall (Tage)]]-1,1,Feiertage)))</f>
        <v>46349</v>
      </c>
      <c r="H8" s="26" t="str">
        <f ca="1">IF(Kontakte[[#This Row],[Nächste Wiedervorlage]]="","",IF(Kontakte[[#This Row],[Nächste Wiedervorlage]]&lt;TODAY(),"überfällig",IF(Kontakte[[#This Row],[Nächste Wiedervorlage]]=TODAY(),"heute",IF(Kontakte[[#This Row],[Nächste Wiedervorlage]]&lt;=TODAY()+7,"diese Woche","später"))))</f>
        <v>später</v>
      </c>
      <c r="I8" s="24"/>
    </row>
    <row r="9" spans="1:9" x14ac:dyDescent="0.3">
      <c r="A9" s="24" t="s">
        <v>63</v>
      </c>
      <c r="B9" s="24" t="s">
        <v>64</v>
      </c>
      <c r="C9" s="24" t="s">
        <v>65</v>
      </c>
      <c r="D9" s="24" t="s">
        <v>66</v>
      </c>
      <c r="E9" s="25"/>
      <c r="F9" s="27">
        <v>30</v>
      </c>
      <c r="G9" s="23">
        <f ca="1">IF(Kontakte[[#This Row],[Intervall (Tage)]]="","",IF(Kontakte[[#This Row],[Letzter Kontakt]]="",TODAY(),WORKDAY(Kontakte[[#This Row],[Letzter Kontakt]]+Kontakte[[#This Row],[Intervall (Tage)]]-1,1,Feiertage)))</f>
        <v>46322</v>
      </c>
      <c r="H9" s="26" t="str">
        <f ca="1">IF(Kontakte[[#This Row],[Nächste Wiedervorlage]]="","",IF(Kontakte[[#This Row],[Nächste Wiedervorlage]]&lt;TODAY(),"überfällig",IF(Kontakte[[#This Row],[Nächste Wiedervorlage]]=TODAY(),"heute",IF(Kontakte[[#This Row],[Nächste Wiedervorlage]]&lt;=TODAY()+7,"diese Woche","später"))))</f>
        <v>heute</v>
      </c>
      <c r="I9" s="24" t="s">
        <v>67</v>
      </c>
    </row>
    <row r="10" spans="1:9" x14ac:dyDescent="0.3">
      <c r="A10" s="24" t="s">
        <v>68</v>
      </c>
      <c r="B10" s="24" t="s">
        <v>69</v>
      </c>
      <c r="C10" s="24" t="s">
        <v>70</v>
      </c>
      <c r="D10" s="24" t="s">
        <v>71</v>
      </c>
      <c r="E10" s="25">
        <f ca="1">TODAY()-60</f>
        <v>46262</v>
      </c>
      <c r="F10" s="27">
        <v>60</v>
      </c>
      <c r="G10" s="23">
        <f ca="1">IF(Kontakte[[#This Row],[Intervall (Tage)]]="","",IF(Kontakte[[#This Row],[Letzter Kontakt]]="",TODAY(),WORKDAY(Kontakte[[#This Row],[Letzter Kontakt]]+Kontakte[[#This Row],[Intervall (Tage)]]-1,1,Feiertage)))</f>
        <v>46322</v>
      </c>
      <c r="H10" s="26" t="str">
        <f ca="1">IF(Kontakte[[#This Row],[Nächste Wiedervorlage]]="","",IF(Kontakte[[#This Row],[Nächste Wiedervorlage]]&lt;TODAY(),"überfällig",IF(Kontakte[[#This Row],[Nächste Wiedervorlage]]=TODAY(),"heute",IF(Kontakte[[#This Row],[Nächste Wiedervorlage]]&lt;=TODAY()+7,"diese Woche","später"))))</f>
        <v>heute</v>
      </c>
      <c r="I10" s="24" t="s">
        <v>72</v>
      </c>
    </row>
    <row r="11" spans="1:9" x14ac:dyDescent="0.3">
      <c r="A11" s="24" t="s">
        <v>73</v>
      </c>
      <c r="B11" s="24" t="s">
        <v>74</v>
      </c>
      <c r="C11" s="24" t="s">
        <v>75</v>
      </c>
      <c r="D11" s="24" t="s">
        <v>76</v>
      </c>
      <c r="E11" s="25">
        <f ca="1">TODAY()-25</f>
        <v>46297</v>
      </c>
      <c r="F11" s="27">
        <v>30</v>
      </c>
      <c r="G11" s="23">
        <f ca="1">IF(Kontakte[[#This Row],[Intervall (Tage)]]="","",IF(Kontakte[[#This Row],[Letzter Kontakt]]="",TODAY(),WORKDAY(Kontakte[[#This Row],[Letzter Kontakt]]+Kontakte[[#This Row],[Intervall (Tage)]]-1,1,Feiertage)))</f>
        <v>46328</v>
      </c>
      <c r="H11" s="26" t="str">
        <f ca="1">IF(Kontakte[[#This Row],[Nächste Wiedervorlage]]="","",IF(Kontakte[[#This Row],[Nächste Wiedervorlage]]&lt;TODAY(),"überfällig",IF(Kontakte[[#This Row],[Nächste Wiedervorlage]]=TODAY(),"heute",IF(Kontakte[[#This Row],[Nächste Wiedervorlage]]&lt;=TODAY()+7,"diese Woche","später"))))</f>
        <v>diese Woche</v>
      </c>
      <c r="I11" s="24" t="s">
        <v>77</v>
      </c>
    </row>
    <row r="12" spans="1:9" x14ac:dyDescent="0.3">
      <c r="A12" s="24" t="s">
        <v>78</v>
      </c>
      <c r="B12" s="24" t="s">
        <v>79</v>
      </c>
      <c r="C12" s="24" t="s">
        <v>80</v>
      </c>
      <c r="D12" s="24" t="s">
        <v>81</v>
      </c>
      <c r="E12" s="25">
        <f ca="1">TODAY()-170</f>
        <v>46152</v>
      </c>
      <c r="F12" s="27">
        <v>180</v>
      </c>
      <c r="G12" s="23">
        <f ca="1">IF(Kontakte[[#This Row],[Intervall (Tage)]]="","",IF(Kontakte[[#This Row],[Letzter Kontakt]]="",TODAY(),WORKDAY(Kontakte[[#This Row],[Letzter Kontakt]]+Kontakte[[#This Row],[Intervall (Tage)]]-1,1,Feiertage)))</f>
        <v>46332</v>
      </c>
      <c r="H12" s="26" t="str">
        <f ca="1">IF(Kontakte[[#This Row],[Nächste Wiedervorlage]]="","",IF(Kontakte[[#This Row],[Nächste Wiedervorlage]]&lt;TODAY(),"überfällig",IF(Kontakte[[#This Row],[Nächste Wiedervorlage]]=TODAY(),"heute",IF(Kontakte[[#This Row],[Nächste Wiedervorlage]]&lt;=TODAY()+7,"diese Woche","später"))))</f>
        <v>später</v>
      </c>
      <c r="I12" s="24"/>
    </row>
    <row r="13" spans="1:9" x14ac:dyDescent="0.3">
      <c r="E13" s="22"/>
      <c r="G13" s="23"/>
    </row>
    <row r="14" spans="1:9" x14ac:dyDescent="0.3">
      <c r="E14" s="22"/>
      <c r="G14" s="23"/>
    </row>
    <row r="15" spans="1:9" x14ac:dyDescent="0.3">
      <c r="E15" s="22"/>
      <c r="G15" s="23"/>
    </row>
    <row r="16" spans="1:9" x14ac:dyDescent="0.3">
      <c r="E16" s="22"/>
      <c r="G16" s="23"/>
    </row>
    <row r="17" spans="5:7" x14ac:dyDescent="0.3">
      <c r="E17" s="22"/>
      <c r="G17" s="23"/>
    </row>
    <row r="18" spans="5:7" x14ac:dyDescent="0.3">
      <c r="E18" s="22"/>
      <c r="G18" s="23"/>
    </row>
    <row r="19" spans="5:7" x14ac:dyDescent="0.3">
      <c r="E19" s="22"/>
      <c r="G19" s="23"/>
    </row>
    <row r="20" spans="5:7" x14ac:dyDescent="0.3">
      <c r="E20" s="22"/>
      <c r="G20" s="23"/>
    </row>
    <row r="21" spans="5:7" x14ac:dyDescent="0.3">
      <c r="E21" s="22"/>
      <c r="G21" s="23"/>
    </row>
    <row r="22" spans="5:7" x14ac:dyDescent="0.3">
      <c r="E22" s="22"/>
      <c r="G22" s="23"/>
    </row>
    <row r="23" spans="5:7" x14ac:dyDescent="0.3">
      <c r="E23" s="22"/>
      <c r="G23" s="23"/>
    </row>
    <row r="24" spans="5:7" x14ac:dyDescent="0.3">
      <c r="E24" s="22"/>
      <c r="G24" s="23"/>
    </row>
    <row r="25" spans="5:7" x14ac:dyDescent="0.3">
      <c r="E25" s="22"/>
      <c r="G25" s="23"/>
    </row>
    <row r="26" spans="5:7" x14ac:dyDescent="0.3">
      <c r="E26" s="22"/>
      <c r="G26" s="23"/>
    </row>
    <row r="27" spans="5:7" x14ac:dyDescent="0.3">
      <c r="E27" s="22"/>
      <c r="G27" s="23"/>
    </row>
    <row r="28" spans="5:7" x14ac:dyDescent="0.3">
      <c r="E28" s="22"/>
      <c r="G28" s="23"/>
    </row>
    <row r="29" spans="5:7" x14ac:dyDescent="0.3">
      <c r="E29" s="22"/>
      <c r="G29" s="23"/>
    </row>
    <row r="30" spans="5:7" x14ac:dyDescent="0.3">
      <c r="E30" s="22"/>
      <c r="G30" s="23"/>
    </row>
    <row r="31" spans="5:7" x14ac:dyDescent="0.3">
      <c r="E31" s="22"/>
      <c r="G31" s="23"/>
    </row>
    <row r="32" spans="5:7" x14ac:dyDescent="0.3">
      <c r="E32" s="22"/>
      <c r="G32" s="23"/>
    </row>
    <row r="33" spans="5:7" x14ac:dyDescent="0.3">
      <c r="E33" s="22"/>
      <c r="G33" s="23"/>
    </row>
    <row r="34" spans="5:7" x14ac:dyDescent="0.3">
      <c r="E34" s="22"/>
      <c r="G34" s="23"/>
    </row>
    <row r="35" spans="5:7" x14ac:dyDescent="0.3">
      <c r="E35" s="22"/>
      <c r="G35" s="23"/>
    </row>
    <row r="36" spans="5:7" x14ac:dyDescent="0.3">
      <c r="E36" s="22"/>
      <c r="G36" s="23"/>
    </row>
    <row r="37" spans="5:7" x14ac:dyDescent="0.3">
      <c r="E37" s="22"/>
      <c r="G37" s="23"/>
    </row>
    <row r="38" spans="5:7" x14ac:dyDescent="0.3">
      <c r="E38" s="22"/>
      <c r="G38" s="23"/>
    </row>
    <row r="39" spans="5:7" x14ac:dyDescent="0.3">
      <c r="E39" s="22"/>
      <c r="G39" s="23"/>
    </row>
    <row r="40" spans="5:7" x14ac:dyDescent="0.3">
      <c r="E40" s="22"/>
      <c r="G40" s="23"/>
    </row>
    <row r="41" spans="5:7" x14ac:dyDescent="0.3">
      <c r="E41" s="22"/>
      <c r="G41" s="23"/>
    </row>
    <row r="42" spans="5:7" x14ac:dyDescent="0.3">
      <c r="E42" s="22"/>
      <c r="G42" s="23"/>
    </row>
    <row r="43" spans="5:7" x14ac:dyDescent="0.3">
      <c r="E43" s="22"/>
      <c r="G43" s="23"/>
    </row>
    <row r="44" spans="5:7" x14ac:dyDescent="0.3">
      <c r="E44" s="22"/>
      <c r="G44" s="23"/>
    </row>
    <row r="45" spans="5:7" x14ac:dyDescent="0.3">
      <c r="E45" s="22"/>
      <c r="G45" s="23"/>
    </row>
    <row r="46" spans="5:7" x14ac:dyDescent="0.3">
      <c r="E46" s="22"/>
      <c r="G46" s="23"/>
    </row>
    <row r="47" spans="5:7" x14ac:dyDescent="0.3">
      <c r="E47" s="22"/>
      <c r="G47" s="23"/>
    </row>
    <row r="48" spans="5:7" x14ac:dyDescent="0.3">
      <c r="E48" s="22"/>
      <c r="G48" s="23"/>
    </row>
    <row r="49" spans="5:7" x14ac:dyDescent="0.3">
      <c r="E49" s="22"/>
      <c r="G49" s="23"/>
    </row>
    <row r="50" spans="5:7" x14ac:dyDescent="0.3">
      <c r="E50" s="22"/>
      <c r="G50" s="23"/>
    </row>
    <row r="51" spans="5:7" x14ac:dyDescent="0.3">
      <c r="E51" s="22"/>
      <c r="G51" s="23"/>
    </row>
    <row r="52" spans="5:7" x14ac:dyDescent="0.3">
      <c r="E52" s="22"/>
      <c r="G52" s="23"/>
    </row>
    <row r="53" spans="5:7" x14ac:dyDescent="0.3">
      <c r="E53" s="22"/>
      <c r="G53" s="23"/>
    </row>
    <row r="54" spans="5:7" x14ac:dyDescent="0.3">
      <c r="E54" s="22"/>
      <c r="G54" s="23"/>
    </row>
    <row r="55" spans="5:7" x14ac:dyDescent="0.3">
      <c r="E55" s="22"/>
      <c r="G55" s="23"/>
    </row>
    <row r="56" spans="5:7" x14ac:dyDescent="0.3">
      <c r="E56" s="22"/>
      <c r="G56" s="23"/>
    </row>
    <row r="57" spans="5:7" x14ac:dyDescent="0.3">
      <c r="E57" s="22"/>
      <c r="G57" s="23"/>
    </row>
    <row r="58" spans="5:7" x14ac:dyDescent="0.3">
      <c r="E58" s="22"/>
      <c r="G58" s="23"/>
    </row>
    <row r="59" spans="5:7" x14ac:dyDescent="0.3">
      <c r="E59" s="22"/>
      <c r="G59" s="23"/>
    </row>
    <row r="60" spans="5:7" x14ac:dyDescent="0.3">
      <c r="E60" s="22"/>
      <c r="G60" s="23"/>
    </row>
    <row r="61" spans="5:7" x14ac:dyDescent="0.3">
      <c r="E61" s="22"/>
      <c r="G61" s="23"/>
    </row>
    <row r="62" spans="5:7" x14ac:dyDescent="0.3">
      <c r="E62" s="22"/>
      <c r="G62" s="23"/>
    </row>
    <row r="63" spans="5:7" x14ac:dyDescent="0.3">
      <c r="E63" s="22"/>
      <c r="G63" s="23"/>
    </row>
    <row r="64" spans="5:7" x14ac:dyDescent="0.3">
      <c r="E64" s="22"/>
      <c r="G64" s="23"/>
    </row>
    <row r="65" spans="5:7" x14ac:dyDescent="0.3">
      <c r="E65" s="22"/>
      <c r="G65" s="23"/>
    </row>
    <row r="66" spans="5:7" x14ac:dyDescent="0.3">
      <c r="E66" s="22"/>
      <c r="G66" s="23"/>
    </row>
    <row r="67" spans="5:7" x14ac:dyDescent="0.3">
      <c r="E67" s="22"/>
      <c r="G67" s="23"/>
    </row>
    <row r="68" spans="5:7" x14ac:dyDescent="0.3">
      <c r="E68" s="22"/>
      <c r="G68" s="23"/>
    </row>
    <row r="69" spans="5:7" x14ac:dyDescent="0.3">
      <c r="E69" s="22"/>
      <c r="G69" s="23"/>
    </row>
    <row r="70" spans="5:7" x14ac:dyDescent="0.3">
      <c r="E70" s="22"/>
      <c r="G70" s="23"/>
    </row>
    <row r="71" spans="5:7" x14ac:dyDescent="0.3">
      <c r="E71" s="22"/>
      <c r="G71" s="23"/>
    </row>
    <row r="72" spans="5:7" x14ac:dyDescent="0.3">
      <c r="E72" s="22"/>
      <c r="G72" s="23"/>
    </row>
    <row r="73" spans="5:7" x14ac:dyDescent="0.3">
      <c r="E73" s="22"/>
      <c r="G73" s="23"/>
    </row>
    <row r="74" spans="5:7" x14ac:dyDescent="0.3">
      <c r="E74" s="22"/>
      <c r="G74" s="23"/>
    </row>
    <row r="75" spans="5:7" x14ac:dyDescent="0.3">
      <c r="E75" s="22"/>
      <c r="G75" s="23"/>
    </row>
    <row r="76" spans="5:7" x14ac:dyDescent="0.3">
      <c r="E76" s="22"/>
      <c r="G76" s="23"/>
    </row>
    <row r="77" spans="5:7" x14ac:dyDescent="0.3">
      <c r="E77" s="22"/>
      <c r="G77" s="23"/>
    </row>
    <row r="78" spans="5:7" x14ac:dyDescent="0.3">
      <c r="E78" s="22"/>
      <c r="G78" s="23"/>
    </row>
    <row r="79" spans="5:7" x14ac:dyDescent="0.3">
      <c r="E79" s="22"/>
      <c r="G79" s="23"/>
    </row>
    <row r="80" spans="5:7" x14ac:dyDescent="0.3">
      <c r="E80" s="22"/>
      <c r="G80" s="23"/>
    </row>
    <row r="81" spans="5:7" x14ac:dyDescent="0.3">
      <c r="E81" s="22"/>
      <c r="G81" s="23"/>
    </row>
    <row r="82" spans="5:7" x14ac:dyDescent="0.3">
      <c r="E82" s="22"/>
      <c r="G82" s="23"/>
    </row>
    <row r="83" spans="5:7" x14ac:dyDescent="0.3">
      <c r="E83" s="22"/>
      <c r="G83" s="23"/>
    </row>
    <row r="84" spans="5:7" x14ac:dyDescent="0.3">
      <c r="E84" s="22"/>
      <c r="G84" s="23"/>
    </row>
    <row r="85" spans="5:7" x14ac:dyDescent="0.3">
      <c r="E85" s="22"/>
      <c r="G85" s="23"/>
    </row>
    <row r="86" spans="5:7" x14ac:dyDescent="0.3">
      <c r="E86" s="22"/>
      <c r="G86" s="23"/>
    </row>
    <row r="87" spans="5:7" x14ac:dyDescent="0.3">
      <c r="E87" s="22"/>
      <c r="G87" s="23"/>
    </row>
    <row r="88" spans="5:7" x14ac:dyDescent="0.3">
      <c r="E88" s="22"/>
      <c r="G88" s="23"/>
    </row>
    <row r="89" spans="5:7" x14ac:dyDescent="0.3">
      <c r="E89" s="22"/>
      <c r="G89" s="23"/>
    </row>
    <row r="90" spans="5:7" x14ac:dyDescent="0.3">
      <c r="E90" s="22"/>
      <c r="G90" s="23"/>
    </row>
    <row r="91" spans="5:7" x14ac:dyDescent="0.3">
      <c r="E91" s="22"/>
      <c r="G91" s="23"/>
    </row>
    <row r="92" spans="5:7" x14ac:dyDescent="0.3">
      <c r="E92" s="22"/>
      <c r="G92" s="23"/>
    </row>
    <row r="93" spans="5:7" x14ac:dyDescent="0.3">
      <c r="E93" s="22"/>
      <c r="G93" s="23"/>
    </row>
    <row r="94" spans="5:7" x14ac:dyDescent="0.3">
      <c r="E94" s="22"/>
      <c r="G94" s="23"/>
    </row>
    <row r="95" spans="5:7" x14ac:dyDescent="0.3">
      <c r="E95" s="22"/>
      <c r="G95" s="23"/>
    </row>
    <row r="96" spans="5:7" x14ac:dyDescent="0.3">
      <c r="E96" s="22"/>
      <c r="G96" s="23"/>
    </row>
    <row r="97" spans="5:7" x14ac:dyDescent="0.3">
      <c r="E97" s="22"/>
      <c r="G97" s="23"/>
    </row>
    <row r="98" spans="5:7" x14ac:dyDescent="0.3">
      <c r="E98" s="22"/>
      <c r="G98" s="23"/>
    </row>
    <row r="99" spans="5:7" x14ac:dyDescent="0.3">
      <c r="E99" s="22"/>
      <c r="G99" s="23"/>
    </row>
    <row r="100" spans="5:7" x14ac:dyDescent="0.3">
      <c r="E100" s="22"/>
      <c r="G100" s="23"/>
    </row>
    <row r="101" spans="5:7" x14ac:dyDescent="0.3">
      <c r="E101" s="22"/>
      <c r="G101" s="23"/>
    </row>
    <row r="102" spans="5:7" x14ac:dyDescent="0.3">
      <c r="E102" s="22"/>
      <c r="G102" s="23"/>
    </row>
    <row r="103" spans="5:7" x14ac:dyDescent="0.3">
      <c r="E103" s="22"/>
      <c r="G103" s="23"/>
    </row>
    <row r="104" spans="5:7" x14ac:dyDescent="0.3">
      <c r="E104" s="22"/>
      <c r="G104" s="23"/>
    </row>
    <row r="105" spans="5:7" x14ac:dyDescent="0.3">
      <c r="E105" s="22"/>
      <c r="G105" s="23"/>
    </row>
    <row r="106" spans="5:7" x14ac:dyDescent="0.3">
      <c r="E106" s="22"/>
      <c r="G106" s="23"/>
    </row>
    <row r="107" spans="5:7" x14ac:dyDescent="0.3">
      <c r="E107" s="22"/>
      <c r="G107" s="23"/>
    </row>
    <row r="108" spans="5:7" x14ac:dyDescent="0.3">
      <c r="E108" s="22"/>
      <c r="G108" s="23"/>
    </row>
    <row r="109" spans="5:7" x14ac:dyDescent="0.3">
      <c r="E109" s="22"/>
      <c r="G109" s="23"/>
    </row>
    <row r="110" spans="5:7" x14ac:dyDescent="0.3">
      <c r="E110" s="22"/>
      <c r="G110" s="23"/>
    </row>
    <row r="111" spans="5:7" x14ac:dyDescent="0.3">
      <c r="E111" s="22"/>
      <c r="G111" s="23"/>
    </row>
    <row r="112" spans="5:7" x14ac:dyDescent="0.3">
      <c r="E112" s="22"/>
      <c r="G112" s="23"/>
    </row>
    <row r="113" spans="5:7" x14ac:dyDescent="0.3">
      <c r="E113" s="22"/>
      <c r="G113" s="23"/>
    </row>
    <row r="114" spans="5:7" x14ac:dyDescent="0.3">
      <c r="E114" s="22"/>
      <c r="G114" s="23"/>
    </row>
    <row r="115" spans="5:7" x14ac:dyDescent="0.3">
      <c r="E115" s="22"/>
      <c r="G115" s="23"/>
    </row>
    <row r="116" spans="5:7" x14ac:dyDescent="0.3">
      <c r="E116" s="22"/>
      <c r="G116" s="23"/>
    </row>
    <row r="117" spans="5:7" x14ac:dyDescent="0.3">
      <c r="E117" s="22"/>
      <c r="G117" s="23"/>
    </row>
    <row r="118" spans="5:7" x14ac:dyDescent="0.3">
      <c r="E118" s="22"/>
      <c r="G118" s="23"/>
    </row>
    <row r="119" spans="5:7" x14ac:dyDescent="0.3">
      <c r="E119" s="22"/>
      <c r="G119" s="23"/>
    </row>
    <row r="120" spans="5:7" x14ac:dyDescent="0.3">
      <c r="E120" s="22"/>
      <c r="G120" s="23"/>
    </row>
    <row r="121" spans="5:7" x14ac:dyDescent="0.3">
      <c r="E121" s="22"/>
      <c r="G121" s="23"/>
    </row>
    <row r="122" spans="5:7" x14ac:dyDescent="0.3">
      <c r="E122" s="22"/>
      <c r="G122" s="23"/>
    </row>
    <row r="123" spans="5:7" x14ac:dyDescent="0.3">
      <c r="E123" s="22"/>
      <c r="G123" s="23"/>
    </row>
    <row r="124" spans="5:7" x14ac:dyDescent="0.3">
      <c r="E124" s="22"/>
      <c r="G124" s="23"/>
    </row>
    <row r="125" spans="5:7" x14ac:dyDescent="0.3">
      <c r="E125" s="22"/>
      <c r="G125" s="23"/>
    </row>
    <row r="126" spans="5:7" x14ac:dyDescent="0.3">
      <c r="E126" s="22"/>
      <c r="G126" s="23"/>
    </row>
    <row r="127" spans="5:7" x14ac:dyDescent="0.3">
      <c r="E127" s="22"/>
      <c r="G127" s="23"/>
    </row>
    <row r="128" spans="5:7" x14ac:dyDescent="0.3">
      <c r="E128" s="22"/>
      <c r="G128" s="23"/>
    </row>
    <row r="129" spans="5:7" x14ac:dyDescent="0.3">
      <c r="E129" s="22"/>
      <c r="G129" s="23"/>
    </row>
    <row r="130" spans="5:7" x14ac:dyDescent="0.3">
      <c r="E130" s="22"/>
      <c r="G130" s="23"/>
    </row>
    <row r="131" spans="5:7" x14ac:dyDescent="0.3">
      <c r="E131" s="22"/>
      <c r="G131" s="23"/>
    </row>
    <row r="132" spans="5:7" x14ac:dyDescent="0.3">
      <c r="E132" s="22"/>
      <c r="G132" s="23"/>
    </row>
    <row r="133" spans="5:7" x14ac:dyDescent="0.3">
      <c r="E133" s="22"/>
      <c r="G133" s="23"/>
    </row>
    <row r="134" spans="5:7" x14ac:dyDescent="0.3">
      <c r="E134" s="22"/>
      <c r="G134" s="23"/>
    </row>
    <row r="135" spans="5:7" x14ac:dyDescent="0.3">
      <c r="E135" s="22"/>
      <c r="G135" s="23"/>
    </row>
    <row r="136" spans="5:7" x14ac:dyDescent="0.3">
      <c r="E136" s="22"/>
      <c r="G136" s="23"/>
    </row>
    <row r="137" spans="5:7" x14ac:dyDescent="0.3">
      <c r="E137" s="22"/>
      <c r="G137" s="23"/>
    </row>
    <row r="138" spans="5:7" x14ac:dyDescent="0.3">
      <c r="E138" s="22"/>
      <c r="G138" s="23"/>
    </row>
    <row r="139" spans="5:7" x14ac:dyDescent="0.3">
      <c r="E139" s="22"/>
      <c r="G139" s="23"/>
    </row>
    <row r="140" spans="5:7" x14ac:dyDescent="0.3">
      <c r="E140" s="22"/>
      <c r="G140" s="23"/>
    </row>
    <row r="141" spans="5:7" x14ac:dyDescent="0.3">
      <c r="E141" s="22"/>
      <c r="G141" s="23"/>
    </row>
    <row r="142" spans="5:7" x14ac:dyDescent="0.3">
      <c r="E142" s="22"/>
      <c r="G142" s="23"/>
    </row>
    <row r="143" spans="5:7" x14ac:dyDescent="0.3">
      <c r="E143" s="22"/>
      <c r="G143" s="23"/>
    </row>
    <row r="144" spans="5:7" x14ac:dyDescent="0.3">
      <c r="E144" s="22"/>
      <c r="G144" s="23"/>
    </row>
    <row r="145" spans="5:7" x14ac:dyDescent="0.3">
      <c r="E145" s="22"/>
      <c r="G145" s="23"/>
    </row>
    <row r="146" spans="5:7" x14ac:dyDescent="0.3">
      <c r="E146" s="22"/>
      <c r="G146" s="23"/>
    </row>
    <row r="147" spans="5:7" x14ac:dyDescent="0.3">
      <c r="E147" s="22"/>
      <c r="G147" s="23"/>
    </row>
    <row r="148" spans="5:7" x14ac:dyDescent="0.3">
      <c r="E148" s="22"/>
      <c r="G148" s="23"/>
    </row>
    <row r="149" spans="5:7" x14ac:dyDescent="0.3">
      <c r="E149" s="22"/>
      <c r="G149" s="23"/>
    </row>
    <row r="150" spans="5:7" x14ac:dyDescent="0.3">
      <c r="E150" s="22"/>
      <c r="G150" s="23"/>
    </row>
    <row r="151" spans="5:7" x14ac:dyDescent="0.3">
      <c r="E151" s="22"/>
      <c r="G151" s="23"/>
    </row>
    <row r="152" spans="5:7" x14ac:dyDescent="0.3">
      <c r="E152" s="22"/>
      <c r="G152" s="23"/>
    </row>
    <row r="153" spans="5:7" x14ac:dyDescent="0.3">
      <c r="E153" s="22"/>
      <c r="G153" s="23"/>
    </row>
    <row r="154" spans="5:7" x14ac:dyDescent="0.3">
      <c r="E154" s="22"/>
      <c r="G154" s="23"/>
    </row>
    <row r="155" spans="5:7" x14ac:dyDescent="0.3">
      <c r="E155" s="22"/>
      <c r="G155" s="23"/>
    </row>
    <row r="156" spans="5:7" x14ac:dyDescent="0.3">
      <c r="E156" s="22"/>
      <c r="G156" s="23"/>
    </row>
    <row r="157" spans="5:7" x14ac:dyDescent="0.3">
      <c r="E157" s="22"/>
      <c r="G157" s="23"/>
    </row>
    <row r="158" spans="5:7" x14ac:dyDescent="0.3">
      <c r="E158" s="22"/>
      <c r="G158" s="23"/>
    </row>
    <row r="159" spans="5:7" x14ac:dyDescent="0.3">
      <c r="E159" s="22"/>
      <c r="G159" s="23"/>
    </row>
    <row r="160" spans="5:7" x14ac:dyDescent="0.3">
      <c r="E160" s="22"/>
      <c r="G160" s="23"/>
    </row>
    <row r="161" spans="5:7" x14ac:dyDescent="0.3">
      <c r="E161" s="22"/>
      <c r="G161" s="23"/>
    </row>
    <row r="162" spans="5:7" x14ac:dyDescent="0.3">
      <c r="E162" s="22"/>
      <c r="G162" s="23"/>
    </row>
    <row r="163" spans="5:7" x14ac:dyDescent="0.3">
      <c r="E163" s="22"/>
      <c r="G163" s="23"/>
    </row>
    <row r="164" spans="5:7" x14ac:dyDescent="0.3">
      <c r="E164" s="22"/>
      <c r="G164" s="23"/>
    </row>
    <row r="165" spans="5:7" x14ac:dyDescent="0.3">
      <c r="E165" s="22"/>
      <c r="G165" s="23"/>
    </row>
    <row r="166" spans="5:7" x14ac:dyDescent="0.3">
      <c r="E166" s="22"/>
      <c r="G166" s="23"/>
    </row>
    <row r="167" spans="5:7" x14ac:dyDescent="0.3">
      <c r="E167" s="22"/>
      <c r="G167" s="23"/>
    </row>
    <row r="168" spans="5:7" x14ac:dyDescent="0.3">
      <c r="E168" s="22"/>
      <c r="G168" s="23"/>
    </row>
    <row r="169" spans="5:7" x14ac:dyDescent="0.3">
      <c r="E169" s="22"/>
      <c r="G169" s="23"/>
    </row>
    <row r="170" spans="5:7" x14ac:dyDescent="0.3">
      <c r="E170" s="22"/>
      <c r="G170" s="23"/>
    </row>
    <row r="171" spans="5:7" x14ac:dyDescent="0.3">
      <c r="E171" s="22"/>
      <c r="G171" s="23"/>
    </row>
    <row r="172" spans="5:7" x14ac:dyDescent="0.3">
      <c r="E172" s="22"/>
      <c r="G172" s="23"/>
    </row>
    <row r="173" spans="5:7" x14ac:dyDescent="0.3">
      <c r="E173" s="22"/>
      <c r="G173" s="23"/>
    </row>
    <row r="174" spans="5:7" x14ac:dyDescent="0.3">
      <c r="E174" s="22"/>
      <c r="G174" s="23"/>
    </row>
    <row r="175" spans="5:7" x14ac:dyDescent="0.3">
      <c r="E175" s="22"/>
      <c r="G175" s="23"/>
    </row>
    <row r="176" spans="5:7" x14ac:dyDescent="0.3">
      <c r="E176" s="22"/>
      <c r="G176" s="23"/>
    </row>
    <row r="177" spans="5:7" x14ac:dyDescent="0.3">
      <c r="E177" s="22"/>
      <c r="G177" s="23"/>
    </row>
    <row r="178" spans="5:7" x14ac:dyDescent="0.3">
      <c r="E178" s="22"/>
      <c r="G178" s="23"/>
    </row>
    <row r="179" spans="5:7" x14ac:dyDescent="0.3">
      <c r="E179" s="22"/>
      <c r="G179" s="23"/>
    </row>
    <row r="180" spans="5:7" x14ac:dyDescent="0.3">
      <c r="E180" s="22"/>
      <c r="G180" s="23"/>
    </row>
    <row r="181" spans="5:7" x14ac:dyDescent="0.3">
      <c r="E181" s="22"/>
      <c r="G181" s="23"/>
    </row>
    <row r="182" spans="5:7" x14ac:dyDescent="0.3">
      <c r="E182" s="22"/>
      <c r="G182" s="23"/>
    </row>
    <row r="183" spans="5:7" x14ac:dyDescent="0.3">
      <c r="E183" s="22"/>
      <c r="G183" s="23"/>
    </row>
    <row r="184" spans="5:7" x14ac:dyDescent="0.3">
      <c r="E184" s="22"/>
      <c r="G184" s="23"/>
    </row>
    <row r="185" spans="5:7" x14ac:dyDescent="0.3">
      <c r="E185" s="22"/>
      <c r="G185" s="23"/>
    </row>
    <row r="186" spans="5:7" x14ac:dyDescent="0.3">
      <c r="E186" s="22"/>
      <c r="G186" s="23"/>
    </row>
    <row r="187" spans="5:7" x14ac:dyDescent="0.3">
      <c r="E187" s="22"/>
      <c r="G187" s="23"/>
    </row>
    <row r="188" spans="5:7" x14ac:dyDescent="0.3">
      <c r="E188" s="22"/>
      <c r="G188" s="23"/>
    </row>
    <row r="189" spans="5:7" x14ac:dyDescent="0.3">
      <c r="E189" s="22"/>
      <c r="G189" s="23"/>
    </row>
    <row r="190" spans="5:7" x14ac:dyDescent="0.3">
      <c r="E190" s="22"/>
      <c r="G190" s="23"/>
    </row>
    <row r="191" spans="5:7" x14ac:dyDescent="0.3">
      <c r="E191" s="22"/>
      <c r="G191" s="23"/>
    </row>
    <row r="192" spans="5:7" x14ac:dyDescent="0.3">
      <c r="E192" s="22"/>
      <c r="G192" s="23"/>
    </row>
    <row r="193" spans="5:7" x14ac:dyDescent="0.3">
      <c r="E193" s="22"/>
      <c r="G193" s="23"/>
    </row>
    <row r="194" spans="5:7" x14ac:dyDescent="0.3">
      <c r="E194" s="22"/>
      <c r="G194" s="23"/>
    </row>
    <row r="195" spans="5:7" x14ac:dyDescent="0.3">
      <c r="E195" s="22"/>
      <c r="G195" s="23"/>
    </row>
    <row r="196" spans="5:7" x14ac:dyDescent="0.3">
      <c r="E196" s="22"/>
      <c r="G196" s="23"/>
    </row>
    <row r="197" spans="5:7" x14ac:dyDescent="0.3">
      <c r="E197" s="22"/>
      <c r="G197" s="23"/>
    </row>
    <row r="198" spans="5:7" x14ac:dyDescent="0.3">
      <c r="E198" s="22"/>
      <c r="G198" s="23"/>
    </row>
    <row r="199" spans="5:7" x14ac:dyDescent="0.3">
      <c r="E199" s="22"/>
      <c r="G199" s="23"/>
    </row>
    <row r="200" spans="5:7" x14ac:dyDescent="0.3">
      <c r="E200" s="22"/>
      <c r="G200" s="23"/>
    </row>
    <row r="201" spans="5:7" x14ac:dyDescent="0.3">
      <c r="E201" s="22"/>
      <c r="G201" s="23"/>
    </row>
    <row r="202" spans="5:7" x14ac:dyDescent="0.3">
      <c r="E202" s="22"/>
      <c r="G202" s="23"/>
    </row>
    <row r="203" spans="5:7" x14ac:dyDescent="0.3">
      <c r="E203" s="22"/>
      <c r="G203" s="23"/>
    </row>
    <row r="204" spans="5:7" x14ac:dyDescent="0.3">
      <c r="E204" s="22"/>
      <c r="G204" s="23"/>
    </row>
    <row r="205" spans="5:7" x14ac:dyDescent="0.3">
      <c r="E205" s="22"/>
      <c r="G205" s="23"/>
    </row>
    <row r="206" spans="5:7" x14ac:dyDescent="0.3">
      <c r="E206" s="22"/>
      <c r="G206" s="23"/>
    </row>
    <row r="207" spans="5:7" x14ac:dyDescent="0.3">
      <c r="E207" s="22"/>
      <c r="G207" s="23"/>
    </row>
    <row r="208" spans="5:7" x14ac:dyDescent="0.3">
      <c r="E208" s="22"/>
      <c r="G208" s="23"/>
    </row>
    <row r="209" spans="5:7" x14ac:dyDescent="0.3">
      <c r="E209" s="22"/>
      <c r="G209" s="23"/>
    </row>
    <row r="210" spans="5:7" x14ac:dyDescent="0.3">
      <c r="E210" s="22"/>
      <c r="G210" s="23"/>
    </row>
    <row r="211" spans="5:7" x14ac:dyDescent="0.3">
      <c r="E211" s="22"/>
      <c r="G211" s="23"/>
    </row>
    <row r="212" spans="5:7" x14ac:dyDescent="0.3">
      <c r="E212" s="22"/>
      <c r="G212" s="23"/>
    </row>
    <row r="213" spans="5:7" x14ac:dyDescent="0.3">
      <c r="E213" s="22"/>
      <c r="G213" s="23"/>
    </row>
    <row r="214" spans="5:7" x14ac:dyDescent="0.3">
      <c r="E214" s="22"/>
      <c r="G214" s="23"/>
    </row>
    <row r="215" spans="5:7" x14ac:dyDescent="0.3">
      <c r="E215" s="22"/>
      <c r="G215" s="23"/>
    </row>
    <row r="216" spans="5:7" x14ac:dyDescent="0.3">
      <c r="E216" s="22"/>
      <c r="G216" s="23"/>
    </row>
    <row r="217" spans="5:7" x14ac:dyDescent="0.3">
      <c r="E217" s="22"/>
      <c r="G217" s="23"/>
    </row>
    <row r="218" spans="5:7" x14ac:dyDescent="0.3">
      <c r="E218" s="22"/>
      <c r="G218" s="23"/>
    </row>
    <row r="219" spans="5:7" x14ac:dyDescent="0.3">
      <c r="E219" s="22"/>
      <c r="G219" s="23"/>
    </row>
    <row r="220" spans="5:7" x14ac:dyDescent="0.3">
      <c r="E220" s="22"/>
      <c r="G220" s="23"/>
    </row>
    <row r="221" spans="5:7" x14ac:dyDescent="0.3">
      <c r="E221" s="22"/>
      <c r="G221" s="23"/>
    </row>
    <row r="222" spans="5:7" x14ac:dyDescent="0.3">
      <c r="E222" s="22"/>
      <c r="G222" s="23"/>
    </row>
    <row r="223" spans="5:7" x14ac:dyDescent="0.3">
      <c r="E223" s="22"/>
      <c r="G223" s="23"/>
    </row>
    <row r="224" spans="5:7" x14ac:dyDescent="0.3">
      <c r="E224" s="22"/>
      <c r="G224" s="23"/>
    </row>
    <row r="225" spans="5:7" x14ac:dyDescent="0.3">
      <c r="E225" s="22"/>
      <c r="G225" s="23"/>
    </row>
    <row r="226" spans="5:7" x14ac:dyDescent="0.3">
      <c r="E226" s="22"/>
      <c r="G226" s="23"/>
    </row>
    <row r="227" spans="5:7" x14ac:dyDescent="0.3">
      <c r="E227" s="22"/>
      <c r="G227" s="23"/>
    </row>
    <row r="228" spans="5:7" x14ac:dyDescent="0.3">
      <c r="E228" s="22"/>
      <c r="G228" s="23"/>
    </row>
    <row r="229" spans="5:7" x14ac:dyDescent="0.3">
      <c r="E229" s="22"/>
      <c r="G229" s="23"/>
    </row>
    <row r="230" spans="5:7" x14ac:dyDescent="0.3">
      <c r="E230" s="22"/>
      <c r="G230" s="23"/>
    </row>
    <row r="231" spans="5:7" x14ac:dyDescent="0.3">
      <c r="E231" s="22"/>
      <c r="G231" s="23"/>
    </row>
    <row r="232" spans="5:7" x14ac:dyDescent="0.3">
      <c r="E232" s="22"/>
      <c r="G232" s="23"/>
    </row>
    <row r="233" spans="5:7" x14ac:dyDescent="0.3">
      <c r="E233" s="22"/>
      <c r="G233" s="23"/>
    </row>
    <row r="234" spans="5:7" x14ac:dyDescent="0.3">
      <c r="E234" s="22"/>
      <c r="G234" s="23"/>
    </row>
    <row r="235" spans="5:7" x14ac:dyDescent="0.3">
      <c r="E235" s="22"/>
      <c r="G235" s="23"/>
    </row>
    <row r="236" spans="5:7" x14ac:dyDescent="0.3">
      <c r="E236" s="22"/>
      <c r="G236" s="23"/>
    </row>
    <row r="237" spans="5:7" x14ac:dyDescent="0.3">
      <c r="E237" s="22"/>
      <c r="G237" s="23"/>
    </row>
    <row r="238" spans="5:7" x14ac:dyDescent="0.3">
      <c r="E238" s="22"/>
      <c r="G238" s="23"/>
    </row>
    <row r="239" spans="5:7" x14ac:dyDescent="0.3">
      <c r="E239" s="22"/>
      <c r="G239" s="23"/>
    </row>
    <row r="240" spans="5:7" x14ac:dyDescent="0.3">
      <c r="E240" s="22"/>
      <c r="G240" s="23"/>
    </row>
    <row r="241" spans="5:7" x14ac:dyDescent="0.3">
      <c r="E241" s="22"/>
      <c r="G241" s="23"/>
    </row>
    <row r="242" spans="5:7" x14ac:dyDescent="0.3">
      <c r="E242" s="22"/>
      <c r="G242" s="23"/>
    </row>
    <row r="243" spans="5:7" x14ac:dyDescent="0.3">
      <c r="E243" s="22"/>
      <c r="G243" s="23"/>
    </row>
    <row r="244" spans="5:7" x14ac:dyDescent="0.3">
      <c r="E244" s="22"/>
      <c r="G244" s="23"/>
    </row>
    <row r="245" spans="5:7" x14ac:dyDescent="0.3">
      <c r="E245" s="22"/>
      <c r="G245" s="23"/>
    </row>
    <row r="246" spans="5:7" x14ac:dyDescent="0.3">
      <c r="E246" s="22"/>
      <c r="G246" s="23"/>
    </row>
    <row r="247" spans="5:7" x14ac:dyDescent="0.3">
      <c r="E247" s="22"/>
      <c r="G247" s="23"/>
    </row>
    <row r="248" spans="5:7" x14ac:dyDescent="0.3">
      <c r="E248" s="22"/>
      <c r="G248" s="23"/>
    </row>
    <row r="249" spans="5:7" x14ac:dyDescent="0.3">
      <c r="E249" s="22"/>
      <c r="G249" s="23"/>
    </row>
    <row r="250" spans="5:7" x14ac:dyDescent="0.3">
      <c r="E250" s="22"/>
      <c r="G250" s="23"/>
    </row>
    <row r="251" spans="5:7" x14ac:dyDescent="0.3">
      <c r="E251" s="22"/>
      <c r="G251" s="23"/>
    </row>
    <row r="252" spans="5:7" x14ac:dyDescent="0.3">
      <c r="E252" s="22"/>
      <c r="G252" s="23"/>
    </row>
    <row r="253" spans="5:7" x14ac:dyDescent="0.3">
      <c r="E253" s="22"/>
      <c r="G253" s="23"/>
    </row>
    <row r="254" spans="5:7" x14ac:dyDescent="0.3">
      <c r="E254" s="22"/>
      <c r="G254" s="23"/>
    </row>
    <row r="255" spans="5:7" x14ac:dyDescent="0.3">
      <c r="E255" s="22"/>
      <c r="G255" s="23"/>
    </row>
    <row r="256" spans="5:7" x14ac:dyDescent="0.3">
      <c r="E256" s="22"/>
      <c r="G256" s="23"/>
    </row>
    <row r="257" spans="5:7" x14ac:dyDescent="0.3">
      <c r="E257" s="22"/>
      <c r="G257" s="23"/>
    </row>
    <row r="258" spans="5:7" x14ac:dyDescent="0.3">
      <c r="E258" s="22"/>
      <c r="G258" s="23"/>
    </row>
    <row r="259" spans="5:7" x14ac:dyDescent="0.3">
      <c r="E259" s="22"/>
      <c r="G259" s="23"/>
    </row>
    <row r="260" spans="5:7" x14ac:dyDescent="0.3">
      <c r="E260" s="22"/>
      <c r="G260" s="23"/>
    </row>
    <row r="261" spans="5:7" x14ac:dyDescent="0.3">
      <c r="E261" s="22"/>
      <c r="G261" s="23"/>
    </row>
    <row r="262" spans="5:7" x14ac:dyDescent="0.3">
      <c r="E262" s="22"/>
      <c r="G262" s="23"/>
    </row>
    <row r="263" spans="5:7" x14ac:dyDescent="0.3">
      <c r="E263" s="22"/>
      <c r="G263" s="23"/>
    </row>
    <row r="264" spans="5:7" x14ac:dyDescent="0.3">
      <c r="E264" s="22"/>
      <c r="G264" s="23"/>
    </row>
    <row r="265" spans="5:7" x14ac:dyDescent="0.3">
      <c r="E265" s="22"/>
      <c r="G265" s="23"/>
    </row>
    <row r="266" spans="5:7" x14ac:dyDescent="0.3">
      <c r="E266" s="22"/>
      <c r="G266" s="23"/>
    </row>
    <row r="267" spans="5:7" x14ac:dyDescent="0.3">
      <c r="E267" s="22"/>
      <c r="G267" s="23"/>
    </row>
    <row r="268" spans="5:7" x14ac:dyDescent="0.3">
      <c r="E268" s="22"/>
      <c r="G268" s="23"/>
    </row>
    <row r="269" spans="5:7" x14ac:dyDescent="0.3">
      <c r="E269" s="22"/>
      <c r="G269" s="23"/>
    </row>
    <row r="270" spans="5:7" x14ac:dyDescent="0.3">
      <c r="E270" s="22"/>
      <c r="G270" s="23"/>
    </row>
    <row r="271" spans="5:7" x14ac:dyDescent="0.3">
      <c r="E271" s="22"/>
      <c r="G271" s="23"/>
    </row>
    <row r="272" spans="5:7" x14ac:dyDescent="0.3">
      <c r="E272" s="22"/>
      <c r="G272" s="23"/>
    </row>
    <row r="273" spans="5:7" x14ac:dyDescent="0.3">
      <c r="E273" s="22"/>
      <c r="G273" s="23"/>
    </row>
    <row r="274" spans="5:7" x14ac:dyDescent="0.3">
      <c r="E274" s="22"/>
      <c r="G274" s="23"/>
    </row>
    <row r="275" spans="5:7" x14ac:dyDescent="0.3">
      <c r="E275" s="22"/>
      <c r="G275" s="23"/>
    </row>
    <row r="276" spans="5:7" x14ac:dyDescent="0.3">
      <c r="E276" s="22"/>
      <c r="G276" s="23"/>
    </row>
    <row r="277" spans="5:7" x14ac:dyDescent="0.3">
      <c r="E277" s="22"/>
      <c r="G277" s="23"/>
    </row>
    <row r="278" spans="5:7" x14ac:dyDescent="0.3">
      <c r="E278" s="22"/>
      <c r="G278" s="23"/>
    </row>
    <row r="279" spans="5:7" x14ac:dyDescent="0.3">
      <c r="E279" s="22"/>
      <c r="G279" s="23"/>
    </row>
    <row r="280" spans="5:7" x14ac:dyDescent="0.3">
      <c r="E280" s="22"/>
      <c r="G280" s="23"/>
    </row>
    <row r="281" spans="5:7" x14ac:dyDescent="0.3">
      <c r="E281" s="22"/>
      <c r="G281" s="23"/>
    </row>
    <row r="282" spans="5:7" x14ac:dyDescent="0.3">
      <c r="E282" s="22"/>
      <c r="G282" s="23"/>
    </row>
    <row r="283" spans="5:7" x14ac:dyDescent="0.3">
      <c r="E283" s="22"/>
      <c r="G283" s="23"/>
    </row>
    <row r="284" spans="5:7" x14ac:dyDescent="0.3">
      <c r="E284" s="22"/>
      <c r="G284" s="23"/>
    </row>
    <row r="285" spans="5:7" x14ac:dyDescent="0.3">
      <c r="E285" s="22"/>
      <c r="G285" s="23"/>
    </row>
    <row r="286" spans="5:7" x14ac:dyDescent="0.3">
      <c r="E286" s="22"/>
      <c r="G286" s="23"/>
    </row>
    <row r="287" spans="5:7" x14ac:dyDescent="0.3">
      <c r="E287" s="22"/>
      <c r="G287" s="23"/>
    </row>
    <row r="288" spans="5:7" x14ac:dyDescent="0.3">
      <c r="E288" s="22"/>
      <c r="G288" s="23"/>
    </row>
    <row r="289" spans="5:7" x14ac:dyDescent="0.3">
      <c r="E289" s="22"/>
      <c r="G289" s="23"/>
    </row>
    <row r="290" spans="5:7" x14ac:dyDescent="0.3">
      <c r="E290" s="22"/>
      <c r="G290" s="23"/>
    </row>
    <row r="291" spans="5:7" x14ac:dyDescent="0.3">
      <c r="E291" s="22"/>
      <c r="G291" s="23"/>
    </row>
    <row r="292" spans="5:7" x14ac:dyDescent="0.3">
      <c r="E292" s="22"/>
      <c r="G292" s="23"/>
    </row>
    <row r="293" spans="5:7" x14ac:dyDescent="0.3">
      <c r="E293" s="22"/>
      <c r="G293" s="23"/>
    </row>
    <row r="294" spans="5:7" x14ac:dyDescent="0.3">
      <c r="E294" s="22"/>
      <c r="G294" s="23"/>
    </row>
    <row r="295" spans="5:7" x14ac:dyDescent="0.3">
      <c r="E295" s="22"/>
      <c r="G295" s="23"/>
    </row>
    <row r="296" spans="5:7" x14ac:dyDescent="0.3">
      <c r="E296" s="22"/>
      <c r="G296" s="23"/>
    </row>
    <row r="297" spans="5:7" x14ac:dyDescent="0.3">
      <c r="E297" s="22"/>
      <c r="G297" s="23"/>
    </row>
    <row r="298" spans="5:7" x14ac:dyDescent="0.3">
      <c r="E298" s="22"/>
      <c r="G298" s="23"/>
    </row>
    <row r="299" spans="5:7" x14ac:dyDescent="0.3">
      <c r="E299" s="22"/>
      <c r="G299" s="23"/>
    </row>
    <row r="300" spans="5:7" x14ac:dyDescent="0.3">
      <c r="E300" s="22"/>
      <c r="G300" s="23"/>
    </row>
    <row r="301" spans="5:7" x14ac:dyDescent="0.3">
      <c r="E301" s="22"/>
      <c r="G301" s="23"/>
    </row>
    <row r="302" spans="5:7" x14ac:dyDescent="0.3">
      <c r="E302" s="22"/>
      <c r="G302" s="23"/>
    </row>
    <row r="303" spans="5:7" x14ac:dyDescent="0.3">
      <c r="E303" s="22"/>
      <c r="G303" s="23"/>
    </row>
    <row r="304" spans="5:7" x14ac:dyDescent="0.3">
      <c r="E304" s="22"/>
      <c r="G304" s="23"/>
    </row>
    <row r="305" spans="5:7" x14ac:dyDescent="0.3">
      <c r="E305" s="22"/>
      <c r="G305" s="23"/>
    </row>
    <row r="306" spans="5:7" x14ac:dyDescent="0.3">
      <c r="E306" s="22"/>
      <c r="G306" s="23"/>
    </row>
    <row r="307" spans="5:7" x14ac:dyDescent="0.3">
      <c r="E307" s="22"/>
      <c r="G307" s="23"/>
    </row>
    <row r="308" spans="5:7" x14ac:dyDescent="0.3">
      <c r="E308" s="22"/>
      <c r="G308" s="23"/>
    </row>
    <row r="309" spans="5:7" x14ac:dyDescent="0.3">
      <c r="E309" s="22"/>
      <c r="G309" s="23"/>
    </row>
    <row r="310" spans="5:7" x14ac:dyDescent="0.3">
      <c r="E310" s="22"/>
      <c r="G310" s="23"/>
    </row>
    <row r="311" spans="5:7" x14ac:dyDescent="0.3">
      <c r="E311" s="22"/>
      <c r="G311" s="23"/>
    </row>
    <row r="312" spans="5:7" x14ac:dyDescent="0.3">
      <c r="E312" s="22"/>
      <c r="G312" s="23"/>
    </row>
    <row r="313" spans="5:7" x14ac:dyDescent="0.3">
      <c r="E313" s="22"/>
      <c r="G313" s="23"/>
    </row>
    <row r="314" spans="5:7" x14ac:dyDescent="0.3">
      <c r="E314" s="22"/>
      <c r="G314" s="23"/>
    </row>
    <row r="315" spans="5:7" x14ac:dyDescent="0.3">
      <c r="E315" s="22"/>
      <c r="G315" s="23"/>
    </row>
    <row r="316" spans="5:7" x14ac:dyDescent="0.3">
      <c r="E316" s="22"/>
      <c r="G316" s="23"/>
    </row>
    <row r="317" spans="5:7" x14ac:dyDescent="0.3">
      <c r="E317" s="22"/>
      <c r="G317" s="23"/>
    </row>
    <row r="318" spans="5:7" x14ac:dyDescent="0.3">
      <c r="E318" s="22"/>
      <c r="G318" s="23"/>
    </row>
    <row r="319" spans="5:7" x14ac:dyDescent="0.3">
      <c r="E319" s="22"/>
      <c r="G319" s="23"/>
    </row>
    <row r="320" spans="5:7" x14ac:dyDescent="0.3">
      <c r="E320" s="22"/>
      <c r="G320" s="23"/>
    </row>
    <row r="321" spans="5:7" x14ac:dyDescent="0.3">
      <c r="E321" s="22"/>
      <c r="G321" s="23"/>
    </row>
    <row r="322" spans="5:7" x14ac:dyDescent="0.3">
      <c r="E322" s="22"/>
      <c r="G322" s="23"/>
    </row>
    <row r="323" spans="5:7" x14ac:dyDescent="0.3">
      <c r="E323" s="22"/>
      <c r="G323" s="23"/>
    </row>
    <row r="324" spans="5:7" x14ac:dyDescent="0.3">
      <c r="E324" s="22"/>
      <c r="G324" s="23"/>
    </row>
    <row r="325" spans="5:7" x14ac:dyDescent="0.3">
      <c r="E325" s="22"/>
      <c r="G325" s="23"/>
    </row>
    <row r="326" spans="5:7" x14ac:dyDescent="0.3">
      <c r="E326" s="22"/>
      <c r="G326" s="23"/>
    </row>
    <row r="327" spans="5:7" x14ac:dyDescent="0.3">
      <c r="E327" s="22"/>
      <c r="G327" s="23"/>
    </row>
    <row r="328" spans="5:7" x14ac:dyDescent="0.3">
      <c r="E328" s="22"/>
      <c r="G328" s="23"/>
    </row>
    <row r="329" spans="5:7" x14ac:dyDescent="0.3">
      <c r="E329" s="22"/>
      <c r="G329" s="23"/>
    </row>
    <row r="330" spans="5:7" x14ac:dyDescent="0.3">
      <c r="E330" s="22"/>
      <c r="G330" s="23"/>
    </row>
    <row r="331" spans="5:7" x14ac:dyDescent="0.3">
      <c r="E331" s="22"/>
      <c r="G331" s="23"/>
    </row>
    <row r="332" spans="5:7" x14ac:dyDescent="0.3">
      <c r="E332" s="22"/>
      <c r="G332" s="23"/>
    </row>
    <row r="333" spans="5:7" x14ac:dyDescent="0.3">
      <c r="E333" s="22"/>
      <c r="G333" s="23"/>
    </row>
    <row r="334" spans="5:7" x14ac:dyDescent="0.3">
      <c r="E334" s="22"/>
      <c r="G334" s="23"/>
    </row>
    <row r="335" spans="5:7" x14ac:dyDescent="0.3">
      <c r="E335" s="22"/>
      <c r="G335" s="23"/>
    </row>
    <row r="336" spans="5:7" x14ac:dyDescent="0.3">
      <c r="E336" s="22"/>
      <c r="G336" s="23"/>
    </row>
    <row r="337" spans="5:7" x14ac:dyDescent="0.3">
      <c r="E337" s="22"/>
      <c r="G337" s="23"/>
    </row>
    <row r="338" spans="5:7" x14ac:dyDescent="0.3">
      <c r="E338" s="22"/>
      <c r="G338" s="23"/>
    </row>
    <row r="339" spans="5:7" x14ac:dyDescent="0.3">
      <c r="E339" s="22"/>
      <c r="G339" s="23"/>
    </row>
    <row r="340" spans="5:7" x14ac:dyDescent="0.3">
      <c r="E340" s="22"/>
      <c r="G340" s="23"/>
    </row>
    <row r="341" spans="5:7" x14ac:dyDescent="0.3">
      <c r="E341" s="22"/>
      <c r="G341" s="23"/>
    </row>
    <row r="342" spans="5:7" x14ac:dyDescent="0.3">
      <c r="E342" s="22"/>
      <c r="G342" s="23"/>
    </row>
    <row r="343" spans="5:7" x14ac:dyDescent="0.3">
      <c r="E343" s="22"/>
      <c r="G343" s="23"/>
    </row>
    <row r="344" spans="5:7" x14ac:dyDescent="0.3">
      <c r="E344" s="22"/>
      <c r="G344" s="23"/>
    </row>
    <row r="345" spans="5:7" x14ac:dyDescent="0.3">
      <c r="E345" s="22"/>
      <c r="G345" s="23"/>
    </row>
    <row r="346" spans="5:7" x14ac:dyDescent="0.3">
      <c r="E346" s="22"/>
      <c r="G346" s="23"/>
    </row>
    <row r="347" spans="5:7" x14ac:dyDescent="0.3">
      <c r="E347" s="22"/>
      <c r="G347" s="23"/>
    </row>
    <row r="348" spans="5:7" x14ac:dyDescent="0.3">
      <c r="E348" s="22"/>
      <c r="G348" s="23"/>
    </row>
    <row r="349" spans="5:7" x14ac:dyDescent="0.3">
      <c r="E349" s="22"/>
      <c r="G349" s="23"/>
    </row>
    <row r="350" spans="5:7" x14ac:dyDescent="0.3">
      <c r="E350" s="22"/>
      <c r="G350" s="23"/>
    </row>
    <row r="351" spans="5:7" x14ac:dyDescent="0.3">
      <c r="E351" s="22"/>
      <c r="G351" s="23"/>
    </row>
    <row r="352" spans="5:7" x14ac:dyDescent="0.3">
      <c r="E352" s="22"/>
      <c r="G352" s="23"/>
    </row>
    <row r="353" spans="5:7" x14ac:dyDescent="0.3">
      <c r="E353" s="22"/>
      <c r="G353" s="23"/>
    </row>
    <row r="354" spans="5:7" x14ac:dyDescent="0.3">
      <c r="E354" s="22"/>
      <c r="G354" s="23"/>
    </row>
    <row r="355" spans="5:7" x14ac:dyDescent="0.3">
      <c r="E355" s="22"/>
      <c r="G355" s="23"/>
    </row>
    <row r="356" spans="5:7" x14ac:dyDescent="0.3">
      <c r="E356" s="22"/>
      <c r="G356" s="23"/>
    </row>
    <row r="357" spans="5:7" x14ac:dyDescent="0.3">
      <c r="E357" s="22"/>
      <c r="G357" s="23"/>
    </row>
    <row r="358" spans="5:7" x14ac:dyDescent="0.3">
      <c r="E358" s="22"/>
      <c r="G358" s="23"/>
    </row>
    <row r="359" spans="5:7" x14ac:dyDescent="0.3">
      <c r="E359" s="22"/>
      <c r="G359" s="23"/>
    </row>
    <row r="360" spans="5:7" x14ac:dyDescent="0.3">
      <c r="E360" s="22"/>
      <c r="G360" s="23"/>
    </row>
    <row r="361" spans="5:7" x14ac:dyDescent="0.3">
      <c r="E361" s="22"/>
      <c r="G361" s="23"/>
    </row>
    <row r="362" spans="5:7" x14ac:dyDescent="0.3">
      <c r="E362" s="22"/>
      <c r="G362" s="23"/>
    </row>
    <row r="363" spans="5:7" x14ac:dyDescent="0.3">
      <c r="E363" s="22"/>
      <c r="G363" s="23"/>
    </row>
    <row r="364" spans="5:7" x14ac:dyDescent="0.3">
      <c r="E364" s="22"/>
      <c r="G364" s="23"/>
    </row>
    <row r="365" spans="5:7" x14ac:dyDescent="0.3">
      <c r="E365" s="22"/>
      <c r="G365" s="23"/>
    </row>
    <row r="366" spans="5:7" x14ac:dyDescent="0.3">
      <c r="E366" s="22"/>
      <c r="G366" s="23"/>
    </row>
    <row r="367" spans="5:7" x14ac:dyDescent="0.3">
      <c r="E367" s="22"/>
      <c r="G367" s="23"/>
    </row>
    <row r="368" spans="5:7" x14ac:dyDescent="0.3">
      <c r="E368" s="22"/>
      <c r="G368" s="23"/>
    </row>
    <row r="369" spans="5:7" x14ac:dyDescent="0.3">
      <c r="E369" s="22"/>
      <c r="G369" s="23"/>
    </row>
    <row r="370" spans="5:7" x14ac:dyDescent="0.3">
      <c r="E370" s="22"/>
      <c r="G370" s="23"/>
    </row>
    <row r="371" spans="5:7" x14ac:dyDescent="0.3">
      <c r="E371" s="22"/>
      <c r="G371" s="23"/>
    </row>
    <row r="372" spans="5:7" x14ac:dyDescent="0.3">
      <c r="E372" s="22"/>
      <c r="G372" s="23"/>
    </row>
    <row r="373" spans="5:7" x14ac:dyDescent="0.3">
      <c r="E373" s="22"/>
      <c r="G373" s="23"/>
    </row>
    <row r="374" spans="5:7" x14ac:dyDescent="0.3">
      <c r="E374" s="22"/>
      <c r="G374" s="23"/>
    </row>
    <row r="375" spans="5:7" x14ac:dyDescent="0.3">
      <c r="E375" s="22"/>
      <c r="G375" s="23"/>
    </row>
    <row r="376" spans="5:7" x14ac:dyDescent="0.3">
      <c r="E376" s="22"/>
      <c r="G376" s="23"/>
    </row>
    <row r="377" spans="5:7" x14ac:dyDescent="0.3">
      <c r="E377" s="22"/>
      <c r="G377" s="23"/>
    </row>
    <row r="378" spans="5:7" x14ac:dyDescent="0.3">
      <c r="E378" s="22"/>
      <c r="G378" s="23"/>
    </row>
    <row r="379" spans="5:7" x14ac:dyDescent="0.3">
      <c r="E379" s="22"/>
      <c r="G379" s="23"/>
    </row>
    <row r="380" spans="5:7" x14ac:dyDescent="0.3">
      <c r="E380" s="22"/>
      <c r="G380" s="23"/>
    </row>
    <row r="381" spans="5:7" x14ac:dyDescent="0.3">
      <c r="E381" s="22"/>
      <c r="G381" s="23"/>
    </row>
    <row r="382" spans="5:7" x14ac:dyDescent="0.3">
      <c r="E382" s="22"/>
      <c r="G382" s="23"/>
    </row>
    <row r="383" spans="5:7" x14ac:dyDescent="0.3">
      <c r="E383" s="22"/>
      <c r="G383" s="23"/>
    </row>
    <row r="384" spans="5:7" x14ac:dyDescent="0.3">
      <c r="E384" s="22"/>
      <c r="G384" s="23"/>
    </row>
    <row r="385" spans="5:7" x14ac:dyDescent="0.3">
      <c r="E385" s="22"/>
      <c r="G385" s="23"/>
    </row>
    <row r="386" spans="5:7" x14ac:dyDescent="0.3">
      <c r="E386" s="22"/>
      <c r="G386" s="23"/>
    </row>
    <row r="387" spans="5:7" x14ac:dyDescent="0.3">
      <c r="E387" s="22"/>
      <c r="G387" s="23"/>
    </row>
    <row r="388" spans="5:7" x14ac:dyDescent="0.3">
      <c r="E388" s="22"/>
      <c r="G388" s="23"/>
    </row>
    <row r="389" spans="5:7" x14ac:dyDescent="0.3">
      <c r="E389" s="22"/>
      <c r="G389" s="23"/>
    </row>
    <row r="390" spans="5:7" x14ac:dyDescent="0.3">
      <c r="E390" s="22"/>
      <c r="G390" s="23"/>
    </row>
    <row r="391" spans="5:7" x14ac:dyDescent="0.3">
      <c r="E391" s="22"/>
      <c r="G391" s="23"/>
    </row>
    <row r="392" spans="5:7" x14ac:dyDescent="0.3">
      <c r="E392" s="22"/>
      <c r="G392" s="23"/>
    </row>
    <row r="393" spans="5:7" x14ac:dyDescent="0.3">
      <c r="E393" s="22"/>
      <c r="G393" s="23"/>
    </row>
    <row r="394" spans="5:7" x14ac:dyDescent="0.3">
      <c r="E394" s="22"/>
      <c r="G394" s="23"/>
    </row>
    <row r="395" spans="5:7" x14ac:dyDescent="0.3">
      <c r="E395" s="22"/>
      <c r="G395" s="23"/>
    </row>
    <row r="396" spans="5:7" x14ac:dyDescent="0.3">
      <c r="E396" s="22"/>
      <c r="G396" s="23"/>
    </row>
    <row r="397" spans="5:7" x14ac:dyDescent="0.3">
      <c r="E397" s="22"/>
      <c r="G397" s="23"/>
    </row>
    <row r="398" spans="5:7" x14ac:dyDescent="0.3">
      <c r="E398" s="22"/>
      <c r="G398" s="23"/>
    </row>
    <row r="399" spans="5:7" x14ac:dyDescent="0.3">
      <c r="E399" s="22"/>
      <c r="G399" s="23"/>
    </row>
    <row r="400" spans="5:7" x14ac:dyDescent="0.3">
      <c r="E400" s="22"/>
      <c r="G400" s="23"/>
    </row>
    <row r="401" spans="5:7" x14ac:dyDescent="0.3">
      <c r="E401" s="22"/>
      <c r="G401" s="23"/>
    </row>
    <row r="402" spans="5:7" x14ac:dyDescent="0.3">
      <c r="E402" s="22"/>
      <c r="G402" s="23"/>
    </row>
    <row r="403" spans="5:7" x14ac:dyDescent="0.3">
      <c r="E403" s="22"/>
      <c r="G403" s="23"/>
    </row>
    <row r="404" spans="5:7" x14ac:dyDescent="0.3">
      <c r="E404" s="22"/>
      <c r="G404" s="23"/>
    </row>
    <row r="405" spans="5:7" x14ac:dyDescent="0.3">
      <c r="E405" s="22"/>
      <c r="G405" s="23"/>
    </row>
    <row r="406" spans="5:7" x14ac:dyDescent="0.3">
      <c r="E406" s="22"/>
      <c r="G406" s="23"/>
    </row>
    <row r="407" spans="5:7" x14ac:dyDescent="0.3">
      <c r="E407" s="22"/>
      <c r="G407" s="23"/>
    </row>
    <row r="408" spans="5:7" x14ac:dyDescent="0.3">
      <c r="E408" s="22"/>
      <c r="G408" s="23"/>
    </row>
    <row r="409" spans="5:7" x14ac:dyDescent="0.3">
      <c r="E409" s="22"/>
      <c r="G409" s="23"/>
    </row>
    <row r="410" spans="5:7" x14ac:dyDescent="0.3">
      <c r="E410" s="22"/>
      <c r="G410" s="23"/>
    </row>
    <row r="411" spans="5:7" x14ac:dyDescent="0.3">
      <c r="E411" s="22"/>
      <c r="G411" s="23"/>
    </row>
    <row r="412" spans="5:7" x14ac:dyDescent="0.3">
      <c r="E412" s="22"/>
      <c r="G412" s="23"/>
    </row>
    <row r="413" spans="5:7" x14ac:dyDescent="0.3">
      <c r="E413" s="22"/>
      <c r="G413" s="23"/>
    </row>
    <row r="414" spans="5:7" x14ac:dyDescent="0.3">
      <c r="E414" s="22"/>
      <c r="G414" s="23"/>
    </row>
    <row r="415" spans="5:7" x14ac:dyDescent="0.3">
      <c r="E415" s="22"/>
      <c r="G415" s="23"/>
    </row>
    <row r="416" spans="5:7" x14ac:dyDescent="0.3">
      <c r="E416" s="22"/>
      <c r="G416" s="23"/>
    </row>
    <row r="417" spans="5:7" x14ac:dyDescent="0.3">
      <c r="E417" s="22"/>
      <c r="G417" s="23"/>
    </row>
    <row r="418" spans="5:7" x14ac:dyDescent="0.3">
      <c r="E418" s="22"/>
      <c r="G418" s="23"/>
    </row>
    <row r="419" spans="5:7" x14ac:dyDescent="0.3">
      <c r="E419" s="22"/>
      <c r="G419" s="23"/>
    </row>
    <row r="420" spans="5:7" x14ac:dyDescent="0.3">
      <c r="E420" s="22"/>
      <c r="G420" s="23"/>
    </row>
    <row r="421" spans="5:7" x14ac:dyDescent="0.3">
      <c r="E421" s="22"/>
      <c r="G421" s="23"/>
    </row>
    <row r="422" spans="5:7" x14ac:dyDescent="0.3">
      <c r="E422" s="22"/>
      <c r="G422" s="23"/>
    </row>
    <row r="423" spans="5:7" x14ac:dyDescent="0.3">
      <c r="E423" s="22"/>
      <c r="G423" s="23"/>
    </row>
    <row r="424" spans="5:7" x14ac:dyDescent="0.3">
      <c r="E424" s="22"/>
      <c r="G424" s="23"/>
    </row>
    <row r="425" spans="5:7" x14ac:dyDescent="0.3">
      <c r="E425" s="22"/>
      <c r="G425" s="23"/>
    </row>
    <row r="426" spans="5:7" x14ac:dyDescent="0.3">
      <c r="E426" s="22"/>
      <c r="G426" s="23"/>
    </row>
    <row r="427" spans="5:7" x14ac:dyDescent="0.3">
      <c r="E427" s="22"/>
      <c r="G427" s="23"/>
    </row>
    <row r="428" spans="5:7" x14ac:dyDescent="0.3">
      <c r="E428" s="22"/>
      <c r="G428" s="23"/>
    </row>
    <row r="429" spans="5:7" x14ac:dyDescent="0.3">
      <c r="E429" s="22"/>
      <c r="G429" s="23"/>
    </row>
    <row r="430" spans="5:7" x14ac:dyDescent="0.3">
      <c r="E430" s="22"/>
      <c r="G430" s="23"/>
    </row>
    <row r="431" spans="5:7" x14ac:dyDescent="0.3">
      <c r="E431" s="22"/>
      <c r="G431" s="23"/>
    </row>
    <row r="432" spans="5:7" x14ac:dyDescent="0.3">
      <c r="E432" s="22"/>
      <c r="G432" s="23"/>
    </row>
    <row r="433" spans="5:7" x14ac:dyDescent="0.3">
      <c r="E433" s="22"/>
      <c r="G433" s="23"/>
    </row>
    <row r="434" spans="5:7" x14ac:dyDescent="0.3">
      <c r="E434" s="22"/>
      <c r="G434" s="23"/>
    </row>
    <row r="435" spans="5:7" x14ac:dyDescent="0.3">
      <c r="E435" s="22"/>
      <c r="G435" s="23"/>
    </row>
    <row r="436" spans="5:7" x14ac:dyDescent="0.3">
      <c r="E436" s="22"/>
      <c r="G436" s="23"/>
    </row>
    <row r="437" spans="5:7" x14ac:dyDescent="0.3">
      <c r="E437" s="22"/>
      <c r="G437" s="23"/>
    </row>
    <row r="438" spans="5:7" x14ac:dyDescent="0.3">
      <c r="E438" s="22"/>
      <c r="G438" s="23"/>
    </row>
    <row r="439" spans="5:7" x14ac:dyDescent="0.3">
      <c r="E439" s="22"/>
      <c r="G439" s="23"/>
    </row>
    <row r="440" spans="5:7" x14ac:dyDescent="0.3">
      <c r="E440" s="22"/>
      <c r="G440" s="23"/>
    </row>
    <row r="441" spans="5:7" x14ac:dyDescent="0.3">
      <c r="E441" s="22"/>
      <c r="G441" s="23"/>
    </row>
    <row r="442" spans="5:7" x14ac:dyDescent="0.3">
      <c r="E442" s="22"/>
      <c r="G442" s="23"/>
    </row>
    <row r="443" spans="5:7" x14ac:dyDescent="0.3">
      <c r="E443" s="22"/>
      <c r="G443" s="23"/>
    </row>
    <row r="444" spans="5:7" x14ac:dyDescent="0.3">
      <c r="E444" s="22"/>
      <c r="G444" s="23"/>
    </row>
    <row r="445" spans="5:7" x14ac:dyDescent="0.3">
      <c r="E445" s="22"/>
      <c r="G445" s="23"/>
    </row>
    <row r="446" spans="5:7" x14ac:dyDescent="0.3">
      <c r="E446" s="22"/>
      <c r="G446" s="23"/>
    </row>
    <row r="447" spans="5:7" x14ac:dyDescent="0.3">
      <c r="E447" s="22"/>
      <c r="G447" s="23"/>
    </row>
    <row r="448" spans="5:7" x14ac:dyDescent="0.3">
      <c r="E448" s="22"/>
      <c r="G448" s="23"/>
    </row>
    <row r="449" spans="5:7" x14ac:dyDescent="0.3">
      <c r="E449" s="22"/>
      <c r="G449" s="23"/>
    </row>
    <row r="450" spans="5:7" x14ac:dyDescent="0.3">
      <c r="E450" s="22"/>
      <c r="G450" s="23"/>
    </row>
    <row r="451" spans="5:7" x14ac:dyDescent="0.3">
      <c r="E451" s="22"/>
      <c r="G451" s="23"/>
    </row>
    <row r="452" spans="5:7" x14ac:dyDescent="0.3">
      <c r="E452" s="22"/>
      <c r="G452" s="23"/>
    </row>
    <row r="453" spans="5:7" x14ac:dyDescent="0.3">
      <c r="E453" s="22"/>
      <c r="G453" s="23"/>
    </row>
    <row r="454" spans="5:7" x14ac:dyDescent="0.3">
      <c r="E454" s="22"/>
      <c r="G454" s="23"/>
    </row>
    <row r="455" spans="5:7" x14ac:dyDescent="0.3">
      <c r="E455" s="22"/>
      <c r="G455" s="23"/>
    </row>
    <row r="456" spans="5:7" x14ac:dyDescent="0.3">
      <c r="E456" s="22"/>
      <c r="G456" s="23"/>
    </row>
    <row r="457" spans="5:7" x14ac:dyDescent="0.3">
      <c r="E457" s="22"/>
      <c r="G457" s="23"/>
    </row>
    <row r="458" spans="5:7" x14ac:dyDescent="0.3">
      <c r="E458" s="22"/>
      <c r="G458" s="23"/>
    </row>
    <row r="459" spans="5:7" x14ac:dyDescent="0.3">
      <c r="E459" s="22"/>
      <c r="G459" s="23"/>
    </row>
    <row r="460" spans="5:7" x14ac:dyDescent="0.3">
      <c r="E460" s="22"/>
      <c r="G460" s="23"/>
    </row>
    <row r="461" spans="5:7" x14ac:dyDescent="0.3">
      <c r="E461" s="22"/>
      <c r="G461" s="23"/>
    </row>
    <row r="462" spans="5:7" x14ac:dyDescent="0.3">
      <c r="E462" s="22"/>
      <c r="G462" s="23"/>
    </row>
    <row r="463" spans="5:7" x14ac:dyDescent="0.3">
      <c r="E463" s="22"/>
      <c r="G463" s="23"/>
    </row>
    <row r="464" spans="5:7" x14ac:dyDescent="0.3">
      <c r="E464" s="22"/>
      <c r="G464" s="23"/>
    </row>
    <row r="465" spans="5:7" x14ac:dyDescent="0.3">
      <c r="E465" s="22"/>
      <c r="G465" s="23"/>
    </row>
    <row r="466" spans="5:7" x14ac:dyDescent="0.3">
      <c r="E466" s="22"/>
      <c r="G466" s="23"/>
    </row>
    <row r="467" spans="5:7" x14ac:dyDescent="0.3">
      <c r="E467" s="22"/>
      <c r="G467" s="23"/>
    </row>
    <row r="468" spans="5:7" x14ac:dyDescent="0.3">
      <c r="E468" s="22"/>
      <c r="G468" s="23"/>
    </row>
    <row r="469" spans="5:7" x14ac:dyDescent="0.3">
      <c r="E469" s="22"/>
      <c r="G469" s="23"/>
    </row>
    <row r="470" spans="5:7" x14ac:dyDescent="0.3">
      <c r="E470" s="22"/>
      <c r="G470" s="23"/>
    </row>
    <row r="471" spans="5:7" x14ac:dyDescent="0.3">
      <c r="E471" s="22"/>
      <c r="G471" s="23"/>
    </row>
    <row r="472" spans="5:7" x14ac:dyDescent="0.3">
      <c r="E472" s="22"/>
      <c r="G472" s="23"/>
    </row>
    <row r="473" spans="5:7" x14ac:dyDescent="0.3">
      <c r="E473" s="22"/>
      <c r="G473" s="23"/>
    </row>
    <row r="474" spans="5:7" x14ac:dyDescent="0.3">
      <c r="E474" s="22"/>
      <c r="G474" s="23"/>
    </row>
    <row r="475" spans="5:7" x14ac:dyDescent="0.3">
      <c r="E475" s="22"/>
      <c r="G475" s="23"/>
    </row>
    <row r="476" spans="5:7" x14ac:dyDescent="0.3">
      <c r="E476" s="22"/>
      <c r="G476" s="23"/>
    </row>
    <row r="477" spans="5:7" x14ac:dyDescent="0.3">
      <c r="E477" s="22"/>
      <c r="G477" s="23"/>
    </row>
    <row r="478" spans="5:7" x14ac:dyDescent="0.3">
      <c r="E478" s="22"/>
      <c r="G478" s="23"/>
    </row>
    <row r="479" spans="5:7" x14ac:dyDescent="0.3">
      <c r="E479" s="22"/>
      <c r="G479" s="23"/>
    </row>
    <row r="480" spans="5:7" x14ac:dyDescent="0.3">
      <c r="E480" s="22"/>
      <c r="G480" s="23"/>
    </row>
    <row r="481" spans="5:7" x14ac:dyDescent="0.3">
      <c r="E481" s="22"/>
      <c r="G481" s="23"/>
    </row>
    <row r="482" spans="5:7" x14ac:dyDescent="0.3">
      <c r="E482" s="22"/>
      <c r="G482" s="23"/>
    </row>
    <row r="483" spans="5:7" x14ac:dyDescent="0.3">
      <c r="E483" s="22"/>
      <c r="G483" s="23"/>
    </row>
    <row r="484" spans="5:7" x14ac:dyDescent="0.3">
      <c r="E484" s="22"/>
      <c r="G484" s="23"/>
    </row>
    <row r="485" spans="5:7" x14ac:dyDescent="0.3">
      <c r="E485" s="22"/>
      <c r="G485" s="23"/>
    </row>
    <row r="486" spans="5:7" x14ac:dyDescent="0.3">
      <c r="E486" s="22"/>
      <c r="G486" s="23"/>
    </row>
    <row r="487" spans="5:7" x14ac:dyDescent="0.3">
      <c r="E487" s="22"/>
      <c r="G487" s="23"/>
    </row>
    <row r="488" spans="5:7" x14ac:dyDescent="0.3">
      <c r="E488" s="22"/>
      <c r="G488" s="23"/>
    </row>
    <row r="489" spans="5:7" x14ac:dyDescent="0.3">
      <c r="E489" s="22"/>
      <c r="G489" s="23"/>
    </row>
    <row r="490" spans="5:7" x14ac:dyDescent="0.3">
      <c r="E490" s="22"/>
      <c r="G490" s="23"/>
    </row>
    <row r="491" spans="5:7" x14ac:dyDescent="0.3">
      <c r="E491" s="22"/>
      <c r="G491" s="23"/>
    </row>
    <row r="492" spans="5:7" x14ac:dyDescent="0.3">
      <c r="E492" s="22"/>
      <c r="G492" s="23"/>
    </row>
    <row r="493" spans="5:7" x14ac:dyDescent="0.3">
      <c r="E493" s="22"/>
      <c r="G493" s="23"/>
    </row>
    <row r="494" spans="5:7" x14ac:dyDescent="0.3">
      <c r="E494" s="22"/>
      <c r="G494" s="23"/>
    </row>
    <row r="495" spans="5:7" x14ac:dyDescent="0.3">
      <c r="E495" s="22"/>
      <c r="G495" s="23"/>
    </row>
    <row r="496" spans="5:7" x14ac:dyDescent="0.3">
      <c r="E496" s="22"/>
      <c r="G496" s="23"/>
    </row>
    <row r="497" spans="5:7" x14ac:dyDescent="0.3">
      <c r="E497" s="22"/>
      <c r="G497" s="23"/>
    </row>
    <row r="498" spans="5:7" x14ac:dyDescent="0.3">
      <c r="E498" s="22"/>
      <c r="G498" s="23"/>
    </row>
    <row r="499" spans="5:7" x14ac:dyDescent="0.3">
      <c r="E499" s="22"/>
      <c r="G499" s="23"/>
    </row>
    <row r="500" spans="5:7" x14ac:dyDescent="0.3">
      <c r="E500" s="22"/>
      <c r="G500" s="23"/>
    </row>
  </sheetData>
  <conditionalFormatting sqref="H5:H12">
    <cfRule type="expression" dxfId="4" priority="1">
      <formula>$H5="überfällig"</formula>
    </cfRule>
    <cfRule type="expression" dxfId="3" priority="2">
      <formula>$H5="heute"</formula>
    </cfRule>
    <cfRule type="expression" dxfId="2" priority="3">
      <formula>$H5="diese Woche"</formula>
    </cfRule>
    <cfRule type="expression" dxfId="1" priority="4">
      <formula>$H5="später"</formula>
    </cfRule>
  </conditionalFormatting>
  <printOptions horizontalCentered="1"/>
  <pageMargins left="0.59055118110236215" right="0.59055118110236215" top="0.70866141732283472" bottom="0.70866141732283472" header="0.3" footer="0.3"/>
  <pageSetup paperSize="9" scale="78" fitToHeight="0" orientation="landscape" r:id="rId1"/>
  <headerFooter>
    <oddFooter>&amp;C&amp;8Excel mit Copilot 2027&amp;L&amp;8&amp;R&amp;8Seite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2E17B-8AC7-4B3D-9531-669A5B4CDF83}">
  <sheetPr>
    <pageSetUpPr fitToPage="1"/>
  </sheetPr>
  <dimension ref="A1:G31"/>
  <sheetViews>
    <sheetView workbookViewId="0"/>
  </sheetViews>
  <sheetFormatPr baseColWidth="10" defaultRowHeight="14.4" x14ac:dyDescent="0.3"/>
  <cols>
    <col min="1" max="1" width="13.77734375" customWidth="1"/>
    <col min="2" max="2" width="34.77734375" customWidth="1"/>
    <col min="3" max="3" width="40.77734375" customWidth="1"/>
    <col min="4" max="4" width="8.77734375" customWidth="1"/>
    <col min="5" max="5" width="13.77734375" customWidth="1"/>
    <col min="6" max="6" width="3.77734375" customWidth="1"/>
    <col min="7" max="7" width="28.77734375" customWidth="1"/>
  </cols>
  <sheetData>
    <row r="1" spans="1:7" ht="30" customHeight="1" x14ac:dyDescent="0.45">
      <c r="A1" s="17" t="s">
        <v>90</v>
      </c>
    </row>
    <row r="2" spans="1:7" x14ac:dyDescent="0.3">
      <c r="A2" s="29" t="s">
        <v>91</v>
      </c>
    </row>
    <row r="3" spans="1:7" x14ac:dyDescent="0.3">
      <c r="A3" s="18" t="s">
        <v>92</v>
      </c>
      <c r="B3" s="19">
        <f ca="1">YEAR(TODAY())</f>
        <v>2026</v>
      </c>
      <c r="G3" s="18" t="s">
        <v>94</v>
      </c>
    </row>
    <row r="4" spans="1:7" x14ac:dyDescent="0.3">
      <c r="A4" s="18" t="s">
        <v>93</v>
      </c>
      <c r="B4" t="str">
        <f>Fällig!$H$2</f>
        <v>NW – Nordrhein-Westfalen</v>
      </c>
      <c r="C4" s="15" t="str">
        <f>LEFT(B4,2)</f>
        <v>NW</v>
      </c>
      <c r="G4" s="30">
        <f ca="1">_xlfn.LET(_xlpm.j_,B3,_xlpm.a_,MOD(_xlpm.j_,19),_xlpm.b_,INT(_xlpm.j_/100),_xlpm.c_,MOD(_xlpm.j_,100),_xlpm.d_,INT(_xlpm.b_/4),_xlpm.e_,MOD(_xlpm.b_,4),_xlpm.f_,INT((_xlpm.b_+8)/25),_xlpm.g_,INT((_xlpm.b_-_xlpm.f_+1)/3),_xlpm.h_,MOD(19*_xlpm.a_+_xlpm.b_-_xlpm.d_-_xlpm.g_+15,30),_xlpm.i_,INT(_xlpm.c_/4),_xlpm.k_,MOD(_xlpm.c_,4),_xlpm.l_,MOD(32+2*_xlpm.e_+2*_xlpm.i_-_xlpm.h_-_xlpm.k_,7),_xlpm.m_,INT((_xlpm.a_+11*_xlpm.h_+22*_xlpm.l_)/451),DATE(_xlpm.j_,INT((_xlpm.h_+_xlpm.l_-7*_xlpm.m_+114)/31),MOD(_xlpm.h_+_xlpm.l_-7*_xlpm.m_+114,31)+1))</f>
        <v>46117</v>
      </c>
    </row>
    <row r="6" spans="1:7" x14ac:dyDescent="0.3">
      <c r="A6" s="34" t="s">
        <v>95</v>
      </c>
      <c r="B6" s="34" t="s">
        <v>96</v>
      </c>
      <c r="C6" s="34" t="s">
        <v>97</v>
      </c>
      <c r="D6" s="34" t="s">
        <v>98</v>
      </c>
      <c r="E6" s="34" t="s">
        <v>99</v>
      </c>
      <c r="G6" s="11" t="s">
        <v>127</v>
      </c>
    </row>
    <row r="7" spans="1:7" x14ac:dyDescent="0.3">
      <c r="A7" s="35">
        <f ca="1">DATE($B$3,1,1)</f>
        <v>46023</v>
      </c>
      <c r="B7" s="10" t="s">
        <v>100</v>
      </c>
      <c r="C7" s="10" t="s">
        <v>101</v>
      </c>
      <c r="D7" s="36" t="str">
        <f t="shared" ref="D7:D29" ca="1" si="0">IF(A7="","",IF(OR(C7="alle",ISNUMBER(SEARCH($C$4,C7))),"ja","nein"))</f>
        <v>ja</v>
      </c>
      <c r="E7" s="37">
        <f t="shared" ref="E7:E29" ca="1" si="1">IF(D7="ja",A7,0)</f>
        <v>46023</v>
      </c>
      <c r="G7" t="s">
        <v>128</v>
      </c>
    </row>
    <row r="8" spans="1:7" x14ac:dyDescent="0.3">
      <c r="A8" s="35">
        <f ca="1">DATE($B$3,1,6)</f>
        <v>46028</v>
      </c>
      <c r="B8" s="10" t="s">
        <v>102</v>
      </c>
      <c r="C8" s="10" t="s">
        <v>103</v>
      </c>
      <c r="D8" s="36" t="str">
        <f t="shared" ca="1" si="0"/>
        <v>nein</v>
      </c>
      <c r="E8" s="37">
        <f t="shared" ca="1" si="1"/>
        <v>0</v>
      </c>
      <c r="G8" t="s">
        <v>129</v>
      </c>
    </row>
    <row r="9" spans="1:7" x14ac:dyDescent="0.3">
      <c r="A9" s="35">
        <f ca="1">DATE($B$3,3,8)</f>
        <v>46089</v>
      </c>
      <c r="B9" s="10" t="s">
        <v>104</v>
      </c>
      <c r="C9" s="10" t="s">
        <v>105</v>
      </c>
      <c r="D9" s="36" t="str">
        <f t="shared" ca="1" si="0"/>
        <v>nein</v>
      </c>
      <c r="E9" s="37">
        <f t="shared" ca="1" si="1"/>
        <v>0</v>
      </c>
      <c r="G9" t="s">
        <v>130</v>
      </c>
    </row>
    <row r="10" spans="1:7" x14ac:dyDescent="0.3">
      <c r="A10" s="35">
        <f ca="1">$G$4-2</f>
        <v>46115</v>
      </c>
      <c r="B10" s="10" t="s">
        <v>106</v>
      </c>
      <c r="C10" s="10" t="s">
        <v>101</v>
      </c>
      <c r="D10" s="36" t="str">
        <f t="shared" ca="1" si="0"/>
        <v>ja</v>
      </c>
      <c r="E10" s="37">
        <f t="shared" ca="1" si="1"/>
        <v>46115</v>
      </c>
      <c r="G10" t="s">
        <v>131</v>
      </c>
    </row>
    <row r="11" spans="1:7" x14ac:dyDescent="0.3">
      <c r="A11" s="35">
        <f ca="1">$G$4+1</f>
        <v>46118</v>
      </c>
      <c r="B11" s="10" t="s">
        <v>107</v>
      </c>
      <c r="C11" s="10" t="s">
        <v>101</v>
      </c>
      <c r="D11" s="36" t="str">
        <f t="shared" ca="1" si="0"/>
        <v>ja</v>
      </c>
      <c r="E11" s="37">
        <f t="shared" ca="1" si="1"/>
        <v>46118</v>
      </c>
      <c r="G11" t="s">
        <v>132</v>
      </c>
    </row>
    <row r="12" spans="1:7" x14ac:dyDescent="0.3">
      <c r="A12" s="35">
        <f ca="1">DATE($B$3,5,1)</f>
        <v>46143</v>
      </c>
      <c r="B12" s="10" t="s">
        <v>108</v>
      </c>
      <c r="C12" s="10" t="s">
        <v>101</v>
      </c>
      <c r="D12" s="36" t="str">
        <f t="shared" ca="1" si="0"/>
        <v>ja</v>
      </c>
      <c r="E12" s="37">
        <f t="shared" ca="1" si="1"/>
        <v>46143</v>
      </c>
      <c r="G12" t="s">
        <v>133</v>
      </c>
    </row>
    <row r="13" spans="1:7" x14ac:dyDescent="0.3">
      <c r="A13" s="35">
        <f ca="1">$G$4+39</f>
        <v>46156</v>
      </c>
      <c r="B13" s="10" t="s">
        <v>109</v>
      </c>
      <c r="C13" s="10" t="s">
        <v>101</v>
      </c>
      <c r="D13" s="36" t="str">
        <f t="shared" ca="1" si="0"/>
        <v>ja</v>
      </c>
      <c r="E13" s="37">
        <f t="shared" ca="1" si="1"/>
        <v>46156</v>
      </c>
      <c r="G13" t="s">
        <v>134</v>
      </c>
    </row>
    <row r="14" spans="1:7" x14ac:dyDescent="0.3">
      <c r="A14" s="35">
        <f ca="1">$G$4+50</f>
        <v>46167</v>
      </c>
      <c r="B14" s="10" t="s">
        <v>110</v>
      </c>
      <c r="C14" s="10" t="s">
        <v>101</v>
      </c>
      <c r="D14" s="36" t="str">
        <f t="shared" ca="1" si="0"/>
        <v>ja</v>
      </c>
      <c r="E14" s="37">
        <f t="shared" ca="1" si="1"/>
        <v>46167</v>
      </c>
      <c r="G14" t="s">
        <v>135</v>
      </c>
    </row>
    <row r="15" spans="1:7" x14ac:dyDescent="0.3">
      <c r="A15" s="35">
        <f ca="1">$G$4+60</f>
        <v>46177</v>
      </c>
      <c r="B15" s="10" t="s">
        <v>111</v>
      </c>
      <c r="C15" s="10" t="s">
        <v>112</v>
      </c>
      <c r="D15" s="36" t="str">
        <f t="shared" ca="1" si="0"/>
        <v>ja</v>
      </c>
      <c r="E15" s="37">
        <f t="shared" ca="1" si="1"/>
        <v>46177</v>
      </c>
      <c r="G15" t="s">
        <v>136</v>
      </c>
    </row>
    <row r="16" spans="1:7" x14ac:dyDescent="0.3">
      <c r="A16" s="35">
        <f ca="1">DATE($B$3,8,15)</f>
        <v>46249</v>
      </c>
      <c r="B16" s="10" t="s">
        <v>113</v>
      </c>
      <c r="C16" s="10" t="s">
        <v>114</v>
      </c>
      <c r="D16" s="36" t="str">
        <f t="shared" ca="1" si="0"/>
        <v>nein</v>
      </c>
      <c r="E16" s="37">
        <f t="shared" ca="1" si="1"/>
        <v>0</v>
      </c>
      <c r="G16" t="s">
        <v>137</v>
      </c>
    </row>
    <row r="17" spans="1:7" x14ac:dyDescent="0.3">
      <c r="A17" s="35">
        <f ca="1">DATE($B$3,9,20)</f>
        <v>46285</v>
      </c>
      <c r="B17" s="10" t="s">
        <v>115</v>
      </c>
      <c r="C17" s="10" t="s">
        <v>116</v>
      </c>
      <c r="D17" s="36" t="str">
        <f t="shared" ca="1" si="0"/>
        <v>nein</v>
      </c>
      <c r="E17" s="37">
        <f t="shared" ca="1" si="1"/>
        <v>0</v>
      </c>
      <c r="G17" t="s">
        <v>138</v>
      </c>
    </row>
    <row r="18" spans="1:7" x14ac:dyDescent="0.3">
      <c r="A18" s="35">
        <f ca="1">DATE($B$3,10,3)</f>
        <v>46298</v>
      </c>
      <c r="B18" s="10" t="s">
        <v>117</v>
      </c>
      <c r="C18" s="10" t="s">
        <v>101</v>
      </c>
      <c r="D18" s="36" t="str">
        <f t="shared" ca="1" si="0"/>
        <v>ja</v>
      </c>
      <c r="E18" s="37">
        <f t="shared" ca="1" si="1"/>
        <v>46298</v>
      </c>
      <c r="G18" t="s">
        <v>139</v>
      </c>
    </row>
    <row r="19" spans="1:7" x14ac:dyDescent="0.3">
      <c r="A19" s="35">
        <f ca="1">DATE($B$3,10,31)</f>
        <v>46326</v>
      </c>
      <c r="B19" s="10" t="s">
        <v>118</v>
      </c>
      <c r="C19" s="10" t="s">
        <v>119</v>
      </c>
      <c r="D19" s="36" t="str">
        <f t="shared" ca="1" si="0"/>
        <v>nein</v>
      </c>
      <c r="E19" s="37">
        <f t="shared" ca="1" si="1"/>
        <v>0</v>
      </c>
      <c r="G19" t="s">
        <v>140</v>
      </c>
    </row>
    <row r="20" spans="1:7" x14ac:dyDescent="0.3">
      <c r="A20" s="35">
        <f ca="1">DATE($B$3,11,1)</f>
        <v>46327</v>
      </c>
      <c r="B20" s="10" t="s">
        <v>120</v>
      </c>
      <c r="C20" s="10" t="s">
        <v>121</v>
      </c>
      <c r="D20" s="36" t="str">
        <f t="shared" ca="1" si="0"/>
        <v>ja</v>
      </c>
      <c r="E20" s="37">
        <f t="shared" ca="1" si="1"/>
        <v>46327</v>
      </c>
      <c r="G20" t="s">
        <v>141</v>
      </c>
    </row>
    <row r="21" spans="1:7" x14ac:dyDescent="0.3">
      <c r="A21" s="35">
        <f ca="1">DATE($B$3,11,22)-MOD(WEEKDAY(DATE($B$3,11,22),2)-3,7)</f>
        <v>46344</v>
      </c>
      <c r="B21" s="10" t="s">
        <v>122</v>
      </c>
      <c r="C21" s="10" t="s">
        <v>123</v>
      </c>
      <c r="D21" s="36" t="str">
        <f t="shared" ca="1" si="0"/>
        <v>nein</v>
      </c>
      <c r="E21" s="37">
        <f t="shared" ca="1" si="1"/>
        <v>0</v>
      </c>
      <c r="G21" t="s">
        <v>142</v>
      </c>
    </row>
    <row r="22" spans="1:7" x14ac:dyDescent="0.3">
      <c r="A22" s="35">
        <f ca="1">DATE($B$3,12,25)</f>
        <v>46381</v>
      </c>
      <c r="B22" s="10" t="s">
        <v>124</v>
      </c>
      <c r="C22" s="10" t="s">
        <v>101</v>
      </c>
      <c r="D22" s="36" t="str">
        <f t="shared" ca="1" si="0"/>
        <v>ja</v>
      </c>
      <c r="E22" s="37">
        <f t="shared" ca="1" si="1"/>
        <v>46381</v>
      </c>
      <c r="G22" t="s">
        <v>143</v>
      </c>
    </row>
    <row r="23" spans="1:7" x14ac:dyDescent="0.3">
      <c r="A23" s="35">
        <f ca="1">DATE($B$3,12,26)</f>
        <v>46382</v>
      </c>
      <c r="B23" s="10" t="s">
        <v>125</v>
      </c>
      <c r="C23" s="10" t="s">
        <v>101</v>
      </c>
      <c r="D23" s="36" t="str">
        <f t="shared" ca="1" si="0"/>
        <v>ja</v>
      </c>
      <c r="E23" s="37">
        <f t="shared" ca="1" si="1"/>
        <v>46382</v>
      </c>
    </row>
    <row r="24" spans="1:7" x14ac:dyDescent="0.3">
      <c r="A24" s="33"/>
      <c r="B24" s="32" t="s">
        <v>126</v>
      </c>
      <c r="C24" s="31" t="s">
        <v>101</v>
      </c>
      <c r="D24" s="36" t="str">
        <f t="shared" si="0"/>
        <v/>
      </c>
      <c r="E24" s="37">
        <f t="shared" si="1"/>
        <v>0</v>
      </c>
    </row>
    <row r="25" spans="1:7" x14ac:dyDescent="0.3">
      <c r="A25" s="33"/>
      <c r="B25" s="32" t="s">
        <v>126</v>
      </c>
      <c r="C25" s="31" t="s">
        <v>101</v>
      </c>
      <c r="D25" s="36" t="str">
        <f t="shared" si="0"/>
        <v/>
      </c>
      <c r="E25" s="37">
        <f t="shared" si="1"/>
        <v>0</v>
      </c>
    </row>
    <row r="26" spans="1:7" x14ac:dyDescent="0.3">
      <c r="A26" s="33"/>
      <c r="B26" s="32" t="s">
        <v>126</v>
      </c>
      <c r="C26" s="31" t="s">
        <v>101</v>
      </c>
      <c r="D26" s="36" t="str">
        <f t="shared" si="0"/>
        <v/>
      </c>
      <c r="E26" s="37">
        <f t="shared" si="1"/>
        <v>0</v>
      </c>
    </row>
    <row r="27" spans="1:7" x14ac:dyDescent="0.3">
      <c r="A27" s="33"/>
      <c r="B27" s="32" t="s">
        <v>126</v>
      </c>
      <c r="C27" s="31" t="s">
        <v>101</v>
      </c>
      <c r="D27" s="36" t="str">
        <f t="shared" si="0"/>
        <v/>
      </c>
      <c r="E27" s="37">
        <f t="shared" si="1"/>
        <v>0</v>
      </c>
    </row>
    <row r="28" spans="1:7" x14ac:dyDescent="0.3">
      <c r="A28" s="33"/>
      <c r="B28" s="32" t="s">
        <v>126</v>
      </c>
      <c r="C28" s="31" t="s">
        <v>101</v>
      </c>
      <c r="D28" s="36" t="str">
        <f t="shared" si="0"/>
        <v/>
      </c>
      <c r="E28" s="37">
        <f t="shared" si="1"/>
        <v>0</v>
      </c>
    </row>
    <row r="29" spans="1:7" x14ac:dyDescent="0.3">
      <c r="A29" s="33"/>
      <c r="B29" s="32" t="s">
        <v>126</v>
      </c>
      <c r="C29" s="31" t="s">
        <v>101</v>
      </c>
      <c r="D29" s="38" t="str">
        <f t="shared" si="0"/>
        <v/>
      </c>
      <c r="E29" s="39">
        <f t="shared" si="1"/>
        <v>0</v>
      </c>
    </row>
    <row r="31" spans="1:7" x14ac:dyDescent="0.3">
      <c r="A31" s="29" t="s">
        <v>144</v>
      </c>
    </row>
  </sheetData>
  <conditionalFormatting sqref="A7:E29">
    <cfRule type="expression" dxfId="0" priority="1">
      <formula>$D7="nein"</formula>
    </cfRule>
  </conditionalFormatting>
  <printOptions horizontalCentered="1"/>
  <pageMargins left="0.59055118110236215" right="0.59055118110236215" top="0.70866141732283472" bottom="0.70866141732283472" header="0.3" footer="0.3"/>
  <pageSetup paperSize="9" scale="62" fitToHeight="0" orientation="portrait" r:id="rId1"/>
  <headerFooter>
    <oddFooter>&amp;C&amp;8Excel mit Copilot 2027&amp;L&amp;8&amp;R&amp;8Seite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So geht's</vt:lpstr>
      <vt:lpstr>Fällig</vt:lpstr>
      <vt:lpstr>Kontakte</vt:lpstr>
      <vt:lpstr>Feiertage</vt:lpstr>
      <vt:lpstr>Bundeslaender</vt:lpstr>
      <vt:lpstr>'So geht''s'!Druckbereich</vt:lpstr>
      <vt:lpstr>Kontakte!Drucktitel</vt:lpstr>
      <vt:lpstr>Feiertage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Knust</dc:creator>
  <cp:lastModifiedBy>Florian Knust</cp:lastModifiedBy>
  <cp:lastPrinted>2026-10-27T06:08:54Z</cp:lastPrinted>
  <dcterms:created xsi:type="dcterms:W3CDTF">2026-10-16T21:20:53Z</dcterms:created>
  <dcterms:modified xsi:type="dcterms:W3CDTF">2026-10-27T06:08:54Z</dcterms:modified>
</cp:coreProperties>
</file>