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Bonus/Vorlagen/"/>
    </mc:Choice>
  </mc:AlternateContent>
  <xr:revisionPtr revIDLastSave="0" documentId="8_{E2638684-DC40-493D-8DC4-D15042A54AAC}" xr6:coauthVersionLast="47" xr6:coauthVersionMax="47" xr10:uidLastSave="{00000000-0000-0000-0000-000000000000}"/>
  <bookViews>
    <workbookView xWindow="480" yWindow="240" windowWidth="18000" windowHeight="12000" xr2:uid="{7062AA0D-3E9D-4625-B7D9-9971C853D65C}"/>
  </bookViews>
  <sheets>
    <sheet name="So geht's" sheetId="1" r:id="rId1"/>
    <sheet name="Aufgaben" sheetId="3" r:id="rId2"/>
    <sheet name="Übersicht" sheetId="4" r:id="rId3"/>
    <sheet name="Listen" sheetId="2" r:id="rId4"/>
  </sheets>
  <definedNames>
    <definedName name="_xlnm.Print_Area" localSheetId="0">'So geht''s'!$A$1:$C$32</definedName>
    <definedName name="_xlnm.Print_Titles" localSheetId="1">Aufgaben!$4:$4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" i="4" l="1" a="1"/>
  <c r="A2" i="4"/>
  <c r="G13" i="3" a="1"/>
  <c r="H13" i="3" s="1"/>
  <c r="A5" i="3" a="1"/>
  <c r="A6" i="3" a="1"/>
  <c r="A7" i="3" a="1"/>
  <c r="A8" i="3" a="1"/>
  <c r="A9" i="3" a="1"/>
  <c r="A10" i="3" a="1"/>
  <c r="A11" i="3" a="1"/>
  <c r="A12" i="3" a="1"/>
  <c r="A13" i="3" a="1"/>
  <c r="A14" i="3" a="1"/>
  <c r="E14" i="3"/>
  <c r="G14" i="3" s="1" a="1"/>
  <c r="H14" i="3" s="1"/>
  <c r="E12" i="3"/>
  <c r="G12" i="3" s="1" a="1"/>
  <c r="H12" i="3" s="1"/>
  <c r="E11" i="3"/>
  <c r="G11" i="3" s="1" a="1"/>
  <c r="H11" i="3" s="1"/>
  <c r="E10" i="3"/>
  <c r="G10" i="3" s="1" a="1"/>
  <c r="H10" i="3" s="1"/>
  <c r="E9" i="3"/>
  <c r="G9" i="3" s="1" a="1"/>
  <c r="H9" i="3" s="1"/>
  <c r="E8" i="3"/>
  <c r="G8" i="3" s="1" a="1"/>
  <c r="H8" i="3" s="1"/>
  <c r="E7" i="3"/>
  <c r="G7" i="3" s="1" a="1"/>
  <c r="H7" i="3" s="1"/>
  <c r="E6" i="3"/>
  <c r="G6" i="3" s="1" a="1"/>
  <c r="H6" i="3" s="1"/>
  <c r="E5" i="3"/>
  <c r="G5" i="3" s="1" a="1"/>
  <c r="F5" i="4" l="1" a="1"/>
  <c r="E5" i="4" a="1"/>
  <c r="G2" i="3"/>
  <c r="A15" i="4" a="1"/>
  <c r="H5" i="3"/>
  <c r="E2" i="3"/>
  <c r="B5" i="4"/>
  <c r="B6" i="4"/>
  <c r="B7" i="4"/>
  <c r="B8" i="4"/>
  <c r="B9" i="4"/>
  <c r="H5" i="4" a="1"/>
  <c r="G5" i="4" a="1"/>
  <c r="B10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<sst xmlns="http://schemas.openxmlformats.org/spreadsheetml/2006/main" count="111" uniqueCount="76">
  <si>
    <t>EXCEL MIT COPILOT 2027  ·  VORLAGE 9 VON 10</t>
  </si>
  <si>
    <t>Aufgabenliste mit Ampel</t>
  </si>
  <si>
    <t>Aufgaben mit Termin, Verantwortlichen und Priorität. Eine Ampel zeigt, was überfällig oder bald fällig ist, Erledigtes wird durchgestrichen, und die Übersicht zählt alles je Person.</t>
  </si>
  <si>
    <t>So benutzt Du die Vorlage</t>
  </si>
  <si>
    <t>Schritt 1</t>
  </si>
  <si>
    <t>Im Blatt „Listen“ die Namen Deines Teams eintragen. Sie erscheinen dann in der Auswahlliste „Wer“.</t>
  </si>
  <si>
    <t>Schritt 2</t>
  </si>
  <si>
    <t>Im Blatt „Aufgaben“ je Aufgabe Beschreibung, Wer, Priorität und Fälligkeitsdatum eintragen. Neue Aufgaben unten an die Tabelle anhängen.</t>
  </si>
  <si>
    <t>Schritt 3</t>
  </si>
  <si>
    <t>Ist eine Aufgabe erledigt, bei „Erledigt“ ja wählen. Die Zeile wird grau und durchgestrichen.</t>
  </si>
  <si>
    <t>Schritt 4</t>
  </si>
  <si>
    <t>Der Status rechnet sich selbst: überfällig, bald fällig (in den nächsten 7 Tagen), ok, erledigt oder kein Termin.</t>
  </si>
  <si>
    <t>Schritt 5</t>
  </si>
  <si>
    <t>Das Blatt „Übersicht“ zeigt die Zahlen je Status und je Person und darunter alle überfälligen Aufgaben, die älteste zuerst.</t>
  </si>
  <si>
    <t>Farben in dieser Mappe</t>
  </si>
  <si>
    <t>gelbe Zellen</t>
  </si>
  <si>
    <t>Hier trägst Du etwas ein.</t>
  </si>
  <si>
    <t>weiße Zellen</t>
  </si>
  <si>
    <t>Rechnen von selbst. Bitte nicht überschreiben, sonst geht die Formel verloren.</t>
  </si>
  <si>
    <t>grüne Kopfzeile</t>
  </si>
  <si>
    <t>Intelligente Tabelle: Neue Zeilen direkt darunter eintippen, Formeln und Auswertungen wachsen mit.</t>
  </si>
  <si>
    <t>Gut zu wissen</t>
  </si>
  <si>
    <t>•</t>
  </si>
  <si>
    <t>Die Beispielaufgaben rechnen mit dem heutigen Datum, damit Du die Ampel sofort siehst. Überschreib sie mit Deinen echten Aufgaben.</t>
  </si>
  <si>
    <t>Filtern geht mit den Pfeilen in der Kopfzeile, zum Beispiel nur Deine Aufgaben oder nur „überfällig“.</t>
  </si>
  <si>
    <t>Wie viele Tage als „bald fällig“ gelten, steht im Blatt „Listen“ in einer eigenen Zelle.</t>
  </si>
  <si>
    <t>Mit Copilot erweitern</t>
  </si>
  <si>
    <t>Öffne eine Kopie dieser Mappe, klick unten rechts auf das Copilot-Symbol und tipp diesen Auftrag ins Eingabefeld. Was in [eckigen Klammern] steht, ersetzt Du durch Deinen Wunsch. Copilot sieht die Mappe, Du musst die Tabellen also nicht beschreiben.</t>
  </si>
  <si>
    <t>[Zeig im Blatt „Übersicht“ für jede Person ihre drei dringendsten offenen Aufgaben aus der Tabelle „Aufgaben“]. [Erledigte Aufgaben und Aufgaben ohne Termin zählen nicht.] Verwende Formeln, die neue Aufgaben automatisch mitnehmen, und ändere sonst nichts.</t>
  </si>
  <si>
    <t>Danach der 60-Sekunden-Check: Stichprobe, Ausreißer, Summe und Anzahl (Abschnitt 1.5). Gefällt Dir das Ergebnis nicht, klick unter der Antwort auf „Rückgängig machen“. Copilot liest die ganze Mappe: Stehen darin echte Namen mit Adressen, Bankdaten oder Gehälter, probier den Auftrag erst an einer Kopie mit erfundenen Daten aus (Datenschutz-Ampel, Abschnitt 1.3).</t>
  </si>
  <si>
    <t>Im Buch</t>
  </si>
  <si>
    <t>Aufgabe 3.6 „Ampel-Status“ erklärt die Status-Formel und die farbige Ampel. Aufgabe 2.6 zeigt Auswahllisten, Aufgabe 3.1 das Zählen nach Kriterien.</t>
  </si>
  <si>
    <t>Läuft ab Excel 2021 und in Microsoft 365.</t>
  </si>
  <si>
    <t>Aus dem Buch „Excel mit Copilot 2027“ von Florian Knust. Für Deinen eigenen Gebrauch, auch im Job. Weitergeben bitte nur mit Verweis auf das Buch.</t>
  </si>
  <si>
    <t>Listen</t>
  </si>
  <si>
    <t>Team</t>
  </si>
  <si>
    <t>Anna</t>
  </si>
  <si>
    <t>Ben</t>
  </si>
  <si>
    <t>Carla</t>
  </si>
  <si>
    <t>Deniz</t>
  </si>
  <si>
    <t>Priorität</t>
  </si>
  <si>
    <t>hoch</t>
  </si>
  <si>
    <t>mittel</t>
  </si>
  <si>
    <t>niedrig</t>
  </si>
  <si>
    <t>Erledigt</t>
  </si>
  <si>
    <t>ja</t>
  </si>
  <si>
    <t>Bald fällig = in den nächsten</t>
  </si>
  <si>
    <t>Tagen</t>
  </si>
  <si>
    <t>Aufgaben</t>
  </si>
  <si>
    <t>Nr</t>
  </si>
  <si>
    <t>Aufgabe</t>
  </si>
  <si>
    <t>Wer</t>
  </si>
  <si>
    <t>Fällig am</t>
  </si>
  <si>
    <t>Status</t>
  </si>
  <si>
    <t>Tage</t>
  </si>
  <si>
    <t>Notiz</t>
  </si>
  <si>
    <t>Angebot für Hotel Seeblick schreiben</t>
  </si>
  <si>
    <t>Rechnungen Dezember prüfen</t>
  </si>
  <si>
    <t>Messestand buchen</t>
  </si>
  <si>
    <t>Newsletter Februar vorbereiten</t>
  </si>
  <si>
    <t>Server-Update einplanen</t>
  </si>
  <si>
    <t>Jahresgespräche terminieren</t>
  </si>
  <si>
    <t>Druckerpatronen bestellen</t>
  </si>
  <si>
    <t>Präsentation Quartalszahlen</t>
  </si>
  <si>
    <t>Website-Texte Korrektur lesen</t>
  </si>
  <si>
    <t>Steuerunterlagen an Steuerbüro</t>
  </si>
  <si>
    <t>offen</t>
  </si>
  <si>
    <t>überfällig</t>
  </si>
  <si>
    <t>Übersicht</t>
  </si>
  <si>
    <t>Anzahl</t>
  </si>
  <si>
    <t>bald fällig</t>
  </si>
  <si>
    <t>ok</t>
  </si>
  <si>
    <t>kein Termin</t>
  </si>
  <si>
    <t>erledigt</t>
  </si>
  <si>
    <t>gesamt</t>
  </si>
  <si>
    <t>Überfällig, die älteste zuerst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</si>
</sst>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d\,\ dd/mm/yyyy"/>
    <numFmt numFmtId="165" formatCode="&quot;in &quot;0&quot; T.&quot;;&quot;seit &quot;0&quot; T.&quot;;&quot;heute&quot;"/>
  </numFmts>
  <fonts count="1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1E7B4F"/>
      <name val="Aptos Narrow"/>
      <family val="2"/>
      <scheme val="minor"/>
    </font>
    <font>
      <b/>
      <sz val="22"/>
      <color rgb="FF16212B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1E7B4F"/>
      <name val="Aptos Narrow"/>
      <family val="2"/>
      <scheme val="minor"/>
    </font>
    <font>
      <b/>
      <sz val="12"/>
      <color rgb="FF1E7B4F"/>
      <name val="Aptos Narrow"/>
      <family val="2"/>
      <scheme val="minor"/>
    </font>
    <font>
      <sz val="11"/>
      <color rgb="FFFFFFFF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0"/>
      <color rgb="FF16212B"/>
      <name val="Consolas"/>
      <family val="3"/>
    </font>
    <font>
      <sz val="11"/>
      <color rgb="FF78828A"/>
      <name val="Aptos Narrow"/>
      <family val="2"/>
      <scheme val="minor"/>
    </font>
    <font>
      <sz val="9"/>
      <color rgb="FF78828A"/>
      <name val="Aptos Narrow"/>
      <family val="2"/>
      <scheme val="minor"/>
    </font>
    <font>
      <b/>
      <sz val="18"/>
      <color rgb="FF1E7B4F"/>
      <name val="Aptos Narrow"/>
      <family val="2"/>
      <scheme val="minor"/>
    </font>
    <font>
      <b/>
      <sz val="11"/>
      <color rgb="FF16212B"/>
      <name val="Aptos Narrow"/>
      <family val="2"/>
      <scheme val="minor"/>
    </font>
    <font>
      <sz val="11"/>
      <color rgb="FFD2601A"/>
      <name val="Aptos Narrow"/>
      <family val="2"/>
      <scheme val="minor"/>
    </font>
    <font>
      <b/>
      <sz val="11"/>
      <color rgb="FFD2601A"/>
      <name val="Aptos Narrow"/>
      <family val="2"/>
      <scheme val="minor"/>
    </font>
    <font>
      <sz val="11"/>
      <color rgb="FF1E7B4F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6CC"/>
        <bgColor indexed="64"/>
      </patternFill>
    </fill>
    <fill>
      <patternFill patternType="solid">
        <fgColor rgb="FF1E7B4F"/>
        <bgColor indexed="64"/>
      </patternFill>
    </fill>
    <fill>
      <patternFill patternType="solid">
        <fgColor rgb="FFEAF2FB"/>
        <bgColor indexed="64"/>
      </patternFill>
    </fill>
    <fill>
      <patternFill patternType="solid">
        <fgColor rgb="FFD2601A"/>
        <bgColor indexed="64"/>
      </patternFill>
    </fill>
    <fill>
      <patternFill patternType="solid">
        <fgColor rgb="FFFDF0E6"/>
        <bgColor indexed="64"/>
      </patternFill>
    </fill>
    <fill>
      <patternFill patternType="solid">
        <fgColor rgb="FFE8F5EE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1E7B4F"/>
      </bottom>
      <diagonal/>
    </border>
    <border>
      <left/>
      <right/>
      <top style="thin">
        <color rgb="FF1E7B4F"/>
      </top>
      <bottom/>
      <diagonal/>
    </border>
    <border>
      <left/>
      <right/>
      <top style="thin">
        <color rgb="FFD5DBE0"/>
      </top>
      <bottom style="thin">
        <color rgb="FFD5DBE0"/>
      </bottom>
      <diagonal/>
    </border>
    <border>
      <left/>
      <right/>
      <top/>
      <bottom style="thin">
        <color rgb="FFD5DBE0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6" fillId="0" borderId="1" xfId="0" applyFont="1" applyBorder="1"/>
    <xf numFmtId="0" fontId="0" fillId="0" borderId="0" xfId="0" applyAlignment="1">
      <alignment wrapText="1"/>
    </xf>
    <xf numFmtId="0" fontId="5" fillId="0" borderId="0" xfId="0" applyFont="1" applyAlignment="1">
      <alignment vertical="top"/>
    </xf>
    <xf numFmtId="0" fontId="6" fillId="0" borderId="0" xfId="0" applyFont="1"/>
    <xf numFmtId="0" fontId="0" fillId="2" borderId="2" xfId="0" applyFill="1" applyBorder="1" applyProtection="1">
      <protection locked="0"/>
    </xf>
    <xf numFmtId="0" fontId="0" fillId="0" borderId="3" xfId="0" applyBorder="1"/>
    <xf numFmtId="0" fontId="8" fillId="3" borderId="0" xfId="0" applyFont="1" applyFill="1" applyAlignment="1">
      <alignment vertical="center"/>
    </xf>
    <xf numFmtId="0" fontId="0" fillId="0" borderId="0" xfId="0" applyAlignment="1">
      <alignment horizontal="right" vertical="top"/>
    </xf>
    <xf numFmtId="0" fontId="9" fillId="4" borderId="0" xfId="0" applyFont="1" applyFill="1" applyAlignment="1">
      <alignment horizontal="left" vertical="top" wrapText="1" indent="1"/>
    </xf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2" borderId="0" xfId="0" applyFill="1"/>
    <xf numFmtId="0" fontId="13" fillId="0" borderId="0" xfId="0" applyFont="1"/>
    <xf numFmtId="0" fontId="0" fillId="2" borderId="4" xfId="0" applyFill="1" applyBorder="1" applyAlignment="1" applyProtection="1">
      <alignment horizontal="center"/>
      <protection locked="0"/>
    </xf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164" fontId="0" fillId="2" borderId="0" xfId="0" applyNumberFormat="1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 applyAlignment="1">
      <alignment horizontal="left"/>
    </xf>
    <xf numFmtId="0" fontId="1" fillId="0" borderId="5" xfId="0" applyFont="1" applyBorder="1"/>
    <xf numFmtId="0" fontId="7" fillId="5" borderId="0" xfId="0" applyFont="1" applyFill="1"/>
    <xf numFmtId="0" fontId="14" fillId="6" borderId="0" xfId="0" applyFont="1" applyFill="1"/>
    <xf numFmtId="0" fontId="16" fillId="7" borderId="0" xfId="0" applyFont="1" applyFill="1"/>
    <xf numFmtId="0" fontId="15" fillId="0" borderId="0" xfId="0" applyFont="1"/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Standard" xfId="0" builtinId="0"/>
  </cellStyles>
  <dxfs count="21">
    <dxf>
      <font>
        <b/>
        <i val="0"/>
        <color rgb="FFD2601A"/>
      </font>
    </dxf>
    <dxf>
      <font>
        <color rgb="FF1E7B4F"/>
      </font>
      <fill>
        <patternFill>
          <bgColor rgb="FFE8F5EE"/>
        </patternFill>
      </fill>
    </dxf>
    <dxf>
      <font>
        <b/>
        <i val="0"/>
        <color rgb="FFD2601A"/>
      </font>
      <fill>
        <patternFill>
          <bgColor rgb="FFFDF0E6"/>
        </patternFill>
      </fill>
    </dxf>
    <dxf>
      <font>
        <b/>
        <i val="0"/>
        <color rgb="FFFFFFFF"/>
      </font>
      <fill>
        <patternFill>
          <bgColor rgb="FFD2601A"/>
        </patternFill>
      </fill>
    </dxf>
    <dxf>
      <font>
        <b/>
        <i val="0"/>
        <color rgb="FFD2601A"/>
      </font>
    </dxf>
    <dxf>
      <font>
        <strike/>
        <color rgb="FF78828A"/>
      </font>
      <fill>
        <patternFill>
          <bgColor rgb="FFEEF0F2"/>
        </patternFill>
      </fill>
    </dxf>
    <dxf>
      <fill>
        <patternFill patternType="solid">
          <fgColor indexed="64"/>
          <bgColor rgb="FFFFF6CC"/>
        </patternFill>
      </fill>
    </dxf>
    <dxf>
      <fill>
        <patternFill patternType="solid">
          <fgColor indexed="64"/>
          <bgColor rgb="FFFFF6CC"/>
        </patternFill>
      </fill>
    </dxf>
    <dxf>
      <fill>
        <patternFill patternType="solid">
          <fgColor indexed="64"/>
          <bgColor rgb="FFFFF6CC"/>
        </patternFill>
      </fill>
    </dxf>
    <dxf>
      <numFmt numFmtId="165" formatCode="&quot;in &quot;0&quot; T.&quot;;&quot;seit &quot;0&quot; T.&quot;;&quot;heute&quot;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F6CC"/>
        </patternFill>
      </fill>
      <alignment horizontal="center" vertical="bottom" textRotation="0" wrapText="0" indent="0" justifyLastLine="0" shrinkToFit="0" readingOrder="0"/>
    </dxf>
    <dxf>
      <numFmt numFmtId="164" formatCode="ddd\,\ dd/mm/yyyy"/>
      <fill>
        <patternFill patternType="solid">
          <fgColor indexed="64"/>
          <bgColor rgb="FFFFF6CC"/>
        </patternFill>
      </fill>
    </dxf>
    <dxf>
      <fill>
        <patternFill patternType="solid">
          <fgColor indexed="64"/>
          <bgColor rgb="FFFFF6CC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F6CC"/>
        </patternFill>
      </fill>
    </dxf>
    <dxf>
      <fill>
        <patternFill patternType="solid">
          <fgColor indexed="64"/>
          <bgColor rgb="FFFFF6CC"/>
        </patternFill>
      </fill>
    </dxf>
    <dxf>
      <alignment horizontal="center" vertical="bottom" textRotation="0" wrapText="0" indent="0" justifyLastLine="0" shrinkToFit="0" readingOrder="0"/>
    </dxf>
    <dxf>
      <fill>
        <patternFill>
          <bgColor rgb="FFF5FAF7"/>
        </patternFill>
      </fill>
    </dxf>
    <dxf>
      <fill>
        <patternFill>
          <bgColor rgb="FFE8F5EE"/>
        </patternFill>
      </fill>
    </dxf>
    <dxf>
      <font>
        <b/>
        <i val="0"/>
        <color rgb="FFFFFFFF"/>
      </font>
      <fill>
        <patternFill>
          <bgColor rgb="FF1E7B4F"/>
        </patternFill>
      </fill>
    </dxf>
    <dxf>
      <border>
        <bottom style="thin">
          <color rgb="FF1E7B4F"/>
        </bottom>
        <horizontal style="thin">
          <color rgb="FFD5DBE0"/>
        </horizontal>
      </border>
    </dxf>
  </dxfs>
  <tableStyles count="1" defaultTableStyle="TableStyleMedium2" defaultPivotStyle="PivotStyleLight16">
    <tableStyle name="ExcelMitCopilot" pivot="0" count="4" xr9:uid="{1B557D83-57E5-484D-A02C-04CAF270CB20}">
      <tableStyleElement type="wholeTable" dxfId="20"/>
      <tableStyleElement type="headerRow" dxfId="19"/>
      <tableStyleElement type="totalRow" dxfId="18"/>
      <tableStyleElement type="firstRowStrip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71A2EB2-C3A5-42FC-B1AD-419BF10CC8A0}" name="Aufgaben" displayName="Aufgaben" ref="A4:I14" totalsRowShown="0">
  <autoFilter ref="A4:I14" xr:uid="{771A2EB2-C3A5-42FC-B1AD-419BF10CC8A0}"/>
  <tableColumns count="9">
    <tableColumn id="1" xr3:uid="{72B98447-88C4-44FE-8A90-7174E132C8CF}" name="Nr" dataDxfId="16">
      <calculatedColumnFormula array="1">ROW()-ROW(Aufgaben[#Headers])</calculatedColumnFormula>
    </tableColumn>
    <tableColumn id="2" xr3:uid="{63476850-F085-4E0B-A292-FFCBFE402E80}" name="Aufgabe" dataDxfId="15"/>
    <tableColumn id="3" xr3:uid="{27FB383E-3257-4E3C-95A0-FC62FA679937}" name="Wer" dataDxfId="14"/>
    <tableColumn id="4" xr3:uid="{969D0614-6297-4E3A-BC3F-874B4D5F8DF3}" name="Priorität" dataDxfId="13"/>
    <tableColumn id="5" xr3:uid="{B7AD9B72-52DA-4F9B-87D4-CEF00A5424D6}" name="Fällig am" dataDxfId="12"/>
    <tableColumn id="6" xr3:uid="{9B44900B-7A3E-42C0-8A21-84B33695F370}" name="Erledigt" dataDxfId="11"/>
    <tableColumn id="7" xr3:uid="{368CD315-B987-49CE-A0F0-05368BCF5A63}" name="Status" dataDxfId="10">
      <calculatedColumnFormula array="1">IF(Aufgaben[[#This Row],[Aufgabe]]="","",_xlfn.IFS(Aufgaben[[#This Row],[Erledigt]]="ja","erledigt",Aufgaben[[#This Row],[Fällig am]]="","kein Termin",Aufgaben[[#This Row],[Fällig am]]&lt;TODAY(),"überfällig",Aufgaben[[#This Row],[Fällig am]]&lt;=TODAY()+Listen!$G$4,"bald fällig",TRUE,"ok"))</calculatedColumnFormula>
    </tableColumn>
    <tableColumn id="8" xr3:uid="{8025CD1E-1BA7-4C7A-A550-894FE9379223}" name="Tage" dataDxfId="9">
      <calculatedColumnFormula>IF(OR(Aufgaben[[#This Row],[Status]]="erledigt",Aufgaben[[#This Row],[Fällig am]]=""),"",Aufgaben[[#This Row],[Fällig am]]-TODAY())</calculatedColumnFormula>
    </tableColumn>
    <tableColumn id="9" xr3:uid="{358694A1-1797-46A5-B39D-0A8695228F71}" name="Notiz" dataDxfId="8"/>
  </tableColumns>
  <tableStyleInfo name="ExcelMitCopilot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AB8680-6E6F-4B00-9DE2-04D755B2B29B}" name="Team" displayName="Team" ref="A3:A7" totalsRowShown="0" dataDxfId="7">
  <autoFilter ref="A3:A7" xr:uid="{07AB8680-6E6F-4B00-9DE2-04D755B2B29B}"/>
  <tableColumns count="1">
    <tableColumn id="1" xr3:uid="{9F4CCA7C-17A4-46F4-AAE5-12FE36B59307}" name="Team" dataDxfId="6"/>
  </tableColumns>
  <tableStyleInfo name="ExcelMitCopilot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F8BA3-BD79-4840-AB5E-BC2F0E6E2B90}">
  <sheetPr>
    <pageSetUpPr fitToPage="1"/>
  </sheetPr>
  <dimension ref="B2:C32"/>
  <sheetViews>
    <sheetView showGridLines="0" tabSelected="1" workbookViewId="0"/>
  </sheetViews>
  <sheetFormatPr baseColWidth="10" defaultRowHeight="14.4" x14ac:dyDescent="0.3"/>
  <cols>
    <col min="1" max="1" width="3.77734375" customWidth="1"/>
    <col min="2" max="2" width="24.77734375" customWidth="1"/>
    <col min="3" max="3" width="92.77734375" customWidth="1"/>
  </cols>
  <sheetData>
    <row r="2" spans="2:3" x14ac:dyDescent="0.3">
      <c r="B2" s="1" t="s">
        <v>0</v>
      </c>
    </row>
    <row r="3" spans="2:3" ht="34.049999999999997" customHeight="1" x14ac:dyDescent="0.55000000000000004">
      <c r="B3" s="2" t="s">
        <v>1</v>
      </c>
    </row>
    <row r="4" spans="2:3" ht="34.049999999999997" customHeight="1" x14ac:dyDescent="0.3">
      <c r="B4" s="34" t="s">
        <v>2</v>
      </c>
      <c r="C4" s="35"/>
    </row>
    <row r="6" spans="2:3" ht="15.6" x14ac:dyDescent="0.3">
      <c r="B6" s="4" t="s">
        <v>3</v>
      </c>
      <c r="C6" s="4"/>
    </row>
    <row r="7" spans="2:3" x14ac:dyDescent="0.3">
      <c r="B7" s="6" t="s">
        <v>4</v>
      </c>
      <c r="C7" s="3" t="s">
        <v>5</v>
      </c>
    </row>
    <row r="8" spans="2:3" ht="28.8" x14ac:dyDescent="0.3">
      <c r="B8" s="6" t="s">
        <v>6</v>
      </c>
      <c r="C8" s="3" t="s">
        <v>7</v>
      </c>
    </row>
    <row r="9" spans="2:3" x14ac:dyDescent="0.3">
      <c r="B9" s="6" t="s">
        <v>8</v>
      </c>
      <c r="C9" s="3" t="s">
        <v>9</v>
      </c>
    </row>
    <row r="10" spans="2:3" x14ac:dyDescent="0.3">
      <c r="B10" s="6" t="s">
        <v>10</v>
      </c>
      <c r="C10" s="3" t="s">
        <v>11</v>
      </c>
    </row>
    <row r="11" spans="2:3" ht="28.8" x14ac:dyDescent="0.3">
      <c r="B11" s="6" t="s">
        <v>12</v>
      </c>
      <c r="C11" s="3" t="s">
        <v>13</v>
      </c>
    </row>
    <row r="13" spans="2:3" ht="15.6" x14ac:dyDescent="0.3">
      <c r="B13" s="7" t="s">
        <v>14</v>
      </c>
      <c r="C13" s="4"/>
    </row>
    <row r="14" spans="2:3" x14ac:dyDescent="0.3">
      <c r="B14" s="8" t="s">
        <v>15</v>
      </c>
      <c r="C14" t="s">
        <v>16</v>
      </c>
    </row>
    <row r="15" spans="2:3" x14ac:dyDescent="0.3">
      <c r="B15" s="9" t="s">
        <v>17</v>
      </c>
      <c r="C15" t="s">
        <v>18</v>
      </c>
    </row>
    <row r="16" spans="2:3" x14ac:dyDescent="0.3">
      <c r="B16" s="10" t="s">
        <v>19</v>
      </c>
      <c r="C16" s="5" t="s">
        <v>20</v>
      </c>
    </row>
    <row r="18" spans="2:3" ht="15.6" x14ac:dyDescent="0.3">
      <c r="B18" s="4" t="s">
        <v>21</v>
      </c>
      <c r="C18" s="4"/>
    </row>
    <row r="19" spans="2:3" ht="28.8" x14ac:dyDescent="0.3">
      <c r="B19" s="11" t="s">
        <v>22</v>
      </c>
      <c r="C19" s="3" t="s">
        <v>23</v>
      </c>
    </row>
    <row r="20" spans="2:3" x14ac:dyDescent="0.3">
      <c r="B20" s="11" t="s">
        <v>22</v>
      </c>
      <c r="C20" s="3" t="s">
        <v>24</v>
      </c>
    </row>
    <row r="21" spans="2:3" x14ac:dyDescent="0.3">
      <c r="B21" s="11" t="s">
        <v>22</v>
      </c>
      <c r="C21" s="3" t="s">
        <v>25</v>
      </c>
    </row>
    <row r="23" spans="2:3" ht="15.6" x14ac:dyDescent="0.3">
      <c r="B23" s="4" t="s">
        <v>26</v>
      </c>
      <c r="C23" s="4"/>
    </row>
    <row r="24" spans="2:3" ht="43.2" x14ac:dyDescent="0.3">
      <c r="C24" s="5" t="s">
        <v>27</v>
      </c>
    </row>
    <row r="25" spans="2:3" ht="39.6" x14ac:dyDescent="0.3">
      <c r="C25" s="12" t="s">
        <v>28</v>
      </c>
    </row>
    <row r="26" spans="2:3" ht="57.6" x14ac:dyDescent="0.3">
      <c r="C26" s="13" t="s">
        <v>29</v>
      </c>
    </row>
    <row r="28" spans="2:3" ht="15.6" x14ac:dyDescent="0.3">
      <c r="B28" s="4" t="s">
        <v>30</v>
      </c>
      <c r="C28" s="4"/>
    </row>
    <row r="29" spans="2:3" ht="28.8" x14ac:dyDescent="0.3">
      <c r="C29" s="5" t="s">
        <v>31</v>
      </c>
    </row>
    <row r="30" spans="2:3" x14ac:dyDescent="0.3">
      <c r="C30" s="14" t="s">
        <v>32</v>
      </c>
    </row>
    <row r="32" spans="2:3" x14ac:dyDescent="0.3">
      <c r="B32" s="15" t="s">
        <v>33</v>
      </c>
    </row>
  </sheetData>
  <mergeCells count="1">
    <mergeCell ref="B4:C4"/>
  </mergeCells>
  <printOptions horizontalCentered="1"/>
  <pageMargins left="0.59055118110236215" right="0.59055118110236215" top="0.70866141732283472" bottom="0.70866141732283472" header="0.3" footer="0.3"/>
  <pageSetup paperSize="9" scale="74" fitToHeight="0" orientation="portrait" r:id="rId1"/>
  <headerFooter>
    <oddFooter>&amp;C&amp;8Excel mit Copilot 2027&amp;L&amp;8&amp;R&amp;8Seite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D61B2-2DF4-42F5-8229-0509EBEA6DE5}">
  <sheetPr>
    <pageSetUpPr fitToPage="1"/>
  </sheetPr>
  <dimension ref="A1:I500"/>
  <sheetViews>
    <sheetView workbookViewId="0">
      <pane xSplit="2" ySplit="4" topLeftCell="C5" activePane="bottomRight" state="frozenSplit"/>
      <selection pane="topRight" activeCell="C1" sqref="C1"/>
      <selection pane="bottomLeft" activeCell="A5" sqref="A5"/>
      <selection pane="bottomRight"/>
    </sheetView>
  </sheetViews>
  <sheetFormatPr baseColWidth="10" defaultRowHeight="14.4" x14ac:dyDescent="0.3"/>
  <cols>
    <col min="1" max="1" width="5.77734375" customWidth="1"/>
    <col min="2" max="2" width="38.77734375" customWidth="1"/>
    <col min="3" max="3" width="12.77734375" customWidth="1"/>
    <col min="4" max="4" width="10.77734375" customWidth="1"/>
    <col min="5" max="5" width="16.77734375" customWidth="1"/>
    <col min="6" max="6" width="9.77734375" customWidth="1"/>
    <col min="7" max="7" width="13.77734375" customWidth="1"/>
    <col min="8" max="8" width="9.77734375" customWidth="1"/>
    <col min="9" max="9" width="30.77734375" customWidth="1"/>
  </cols>
  <sheetData>
    <row r="1" spans="1:9" ht="30" customHeight="1" x14ac:dyDescent="0.45">
      <c r="A1" s="16" t="s">
        <v>48</v>
      </c>
    </row>
    <row r="2" spans="1:9" x14ac:dyDescent="0.3">
      <c r="D2" s="18" t="s">
        <v>66</v>
      </c>
      <c r="E2" s="27">
        <f ca="1">COUNTIF(Aufgaben[Status],"&lt;&gt;erledigt")-COUNTBLANK(Aufgaben[Status])</f>
        <v>9</v>
      </c>
      <c r="F2" s="18" t="s">
        <v>67</v>
      </c>
      <c r="G2" s="28">
        <f ca="1">COUNTIF(Aufgaben[Status],"überfällig")</f>
        <v>2</v>
      </c>
    </row>
    <row r="4" spans="1:9" x14ac:dyDescent="0.3">
      <c r="A4" t="s">
        <v>49</v>
      </c>
      <c r="B4" t="s">
        <v>50</v>
      </c>
      <c r="C4" t="s">
        <v>51</v>
      </c>
      <c r="D4" t="s">
        <v>40</v>
      </c>
      <c r="E4" t="s">
        <v>52</v>
      </c>
      <c r="F4" t="s">
        <v>44</v>
      </c>
      <c r="G4" t="s">
        <v>53</v>
      </c>
      <c r="H4" t="s">
        <v>54</v>
      </c>
      <c r="I4" t="s">
        <v>55</v>
      </c>
    </row>
    <row r="5" spans="1:9" x14ac:dyDescent="0.3">
      <c r="A5" s="24" cm="1">
        <f t="array" ref="A5">ROW()-ROW(Aufgaben[#Headers])</f>
        <v>1</v>
      </c>
      <c r="B5" s="17" t="s">
        <v>56</v>
      </c>
      <c r="C5" s="17" t="s">
        <v>36</v>
      </c>
      <c r="D5" s="25" t="s">
        <v>41</v>
      </c>
      <c r="E5" s="23">
        <f ca="1">TODAY()+(-3)</f>
        <v>46319</v>
      </c>
      <c r="F5" s="25"/>
      <c r="G5" s="24" t="str" cm="1">
        <f t="array" aca="1" ref="G5" ca="1">IF(Aufgaben[[#This Row],[Aufgabe]]="","",_xlfn.IFS(Aufgaben[[#This Row],[Erledigt]]="ja","erledigt",Aufgaben[[#This Row],[Fällig am]]="","kein Termin",Aufgaben[[#This Row],[Fällig am]]&lt;TODAY(),"überfällig",Aufgaben[[#This Row],[Fällig am]]&lt;=TODAY()+Listen!$G$4,"bald fällig",TRUE,"ok"))</f>
        <v>überfällig</v>
      </c>
      <c r="H5" s="26">
        <f ca="1">IF(OR(Aufgaben[[#This Row],[Status]]="erledigt",Aufgaben[[#This Row],[Fällig am]]=""),"",Aufgaben[[#This Row],[Fällig am]]-TODAY())</f>
        <v>-3</v>
      </c>
      <c r="I5" s="17"/>
    </row>
    <row r="6" spans="1:9" x14ac:dyDescent="0.3">
      <c r="A6" s="24" cm="1">
        <f t="array" ref="A6">ROW()-ROW(Aufgaben[#Headers])</f>
        <v>2</v>
      </c>
      <c r="B6" s="17" t="s">
        <v>57</v>
      </c>
      <c r="C6" s="17" t="s">
        <v>37</v>
      </c>
      <c r="D6" s="25" t="s">
        <v>42</v>
      </c>
      <c r="E6" s="23">
        <f ca="1">TODAY()+(-1)</f>
        <v>46321</v>
      </c>
      <c r="F6" s="25" t="s">
        <v>45</v>
      </c>
      <c r="G6" s="24" t="str" cm="1">
        <f t="array" aca="1" ref="G6" ca="1">IF(Aufgaben[[#This Row],[Aufgabe]]="","",_xlfn.IFS(Aufgaben[[#This Row],[Erledigt]]="ja","erledigt",Aufgaben[[#This Row],[Fällig am]]="","kein Termin",Aufgaben[[#This Row],[Fällig am]]&lt;TODAY(),"überfällig",Aufgaben[[#This Row],[Fällig am]]&lt;=TODAY()+Listen!$G$4,"bald fällig",TRUE,"ok"))</f>
        <v>erledigt</v>
      </c>
      <c r="H6" s="26" t="str">
        <f ca="1">IF(OR(Aufgaben[[#This Row],[Status]]="erledigt",Aufgaben[[#This Row],[Fällig am]]=""),"",Aufgaben[[#This Row],[Fällig am]]-TODAY())</f>
        <v/>
      </c>
      <c r="I6" s="17"/>
    </row>
    <row r="7" spans="1:9" x14ac:dyDescent="0.3">
      <c r="A7" s="24" cm="1">
        <f t="array" ref="A7">ROW()-ROW(Aufgaben[#Headers])</f>
        <v>3</v>
      </c>
      <c r="B7" s="17" t="s">
        <v>58</v>
      </c>
      <c r="C7" s="17" t="s">
        <v>38</v>
      </c>
      <c r="D7" s="25" t="s">
        <v>41</v>
      </c>
      <c r="E7" s="23">
        <f ca="1">TODAY()+(2)</f>
        <v>46324</v>
      </c>
      <c r="F7" s="25"/>
      <c r="G7" s="24" t="str" cm="1">
        <f t="array" aca="1" ref="G7" ca="1">IF(Aufgaben[[#This Row],[Aufgabe]]="","",_xlfn.IFS(Aufgaben[[#This Row],[Erledigt]]="ja","erledigt",Aufgaben[[#This Row],[Fällig am]]="","kein Termin",Aufgaben[[#This Row],[Fällig am]]&lt;TODAY(),"überfällig",Aufgaben[[#This Row],[Fällig am]]&lt;=TODAY()+Listen!$G$4,"bald fällig",TRUE,"ok"))</f>
        <v>bald fällig</v>
      </c>
      <c r="H7" s="26">
        <f ca="1">IF(OR(Aufgaben[[#This Row],[Status]]="erledigt",Aufgaben[[#This Row],[Fällig am]]=""),"",Aufgaben[[#This Row],[Fällig am]]-TODAY())</f>
        <v>2</v>
      </c>
      <c r="I7" s="17"/>
    </row>
    <row r="8" spans="1:9" x14ac:dyDescent="0.3">
      <c r="A8" s="24" cm="1">
        <f t="array" ref="A8">ROW()-ROW(Aufgaben[#Headers])</f>
        <v>4</v>
      </c>
      <c r="B8" s="17" t="s">
        <v>59</v>
      </c>
      <c r="C8" s="17" t="s">
        <v>39</v>
      </c>
      <c r="D8" s="25" t="s">
        <v>42</v>
      </c>
      <c r="E8" s="23">
        <f ca="1">TODAY()+(5)</f>
        <v>46327</v>
      </c>
      <c r="F8" s="25"/>
      <c r="G8" s="24" t="str" cm="1">
        <f t="array" aca="1" ref="G8" ca="1">IF(Aufgaben[[#This Row],[Aufgabe]]="","",_xlfn.IFS(Aufgaben[[#This Row],[Erledigt]]="ja","erledigt",Aufgaben[[#This Row],[Fällig am]]="","kein Termin",Aufgaben[[#This Row],[Fällig am]]&lt;TODAY(),"überfällig",Aufgaben[[#This Row],[Fällig am]]&lt;=TODAY()+Listen!$G$4,"bald fällig",TRUE,"ok"))</f>
        <v>bald fällig</v>
      </c>
      <c r="H8" s="26">
        <f ca="1">IF(OR(Aufgaben[[#This Row],[Status]]="erledigt",Aufgaben[[#This Row],[Fällig am]]=""),"",Aufgaben[[#This Row],[Fällig am]]-TODAY())</f>
        <v>5</v>
      </c>
      <c r="I8" s="17"/>
    </row>
    <row r="9" spans="1:9" x14ac:dyDescent="0.3">
      <c r="A9" s="24" cm="1">
        <f t="array" ref="A9">ROW()-ROW(Aufgaben[#Headers])</f>
        <v>5</v>
      </c>
      <c r="B9" s="17" t="s">
        <v>60</v>
      </c>
      <c r="C9" s="17" t="s">
        <v>37</v>
      </c>
      <c r="D9" s="25" t="s">
        <v>43</v>
      </c>
      <c r="E9" s="23">
        <f ca="1">TODAY()+(12)</f>
        <v>46334</v>
      </c>
      <c r="F9" s="25"/>
      <c r="G9" s="24" t="str" cm="1">
        <f t="array" aca="1" ref="G9" ca="1">IF(Aufgaben[[#This Row],[Aufgabe]]="","",_xlfn.IFS(Aufgaben[[#This Row],[Erledigt]]="ja","erledigt",Aufgaben[[#This Row],[Fällig am]]="","kein Termin",Aufgaben[[#This Row],[Fällig am]]&lt;TODAY(),"überfällig",Aufgaben[[#This Row],[Fällig am]]&lt;=TODAY()+Listen!$G$4,"bald fällig",TRUE,"ok"))</f>
        <v>ok</v>
      </c>
      <c r="H9" s="26">
        <f ca="1">IF(OR(Aufgaben[[#This Row],[Status]]="erledigt",Aufgaben[[#This Row],[Fällig am]]=""),"",Aufgaben[[#This Row],[Fällig am]]-TODAY())</f>
        <v>12</v>
      </c>
      <c r="I9" s="17"/>
    </row>
    <row r="10" spans="1:9" x14ac:dyDescent="0.3">
      <c r="A10" s="24" cm="1">
        <f t="array" ref="A10">ROW()-ROW(Aufgaben[#Headers])</f>
        <v>6</v>
      </c>
      <c r="B10" s="17" t="s">
        <v>61</v>
      </c>
      <c r="C10" s="17" t="s">
        <v>36</v>
      </c>
      <c r="D10" s="25" t="s">
        <v>42</v>
      </c>
      <c r="E10" s="23">
        <f ca="1">TODAY()+(20)</f>
        <v>46342</v>
      </c>
      <c r="F10" s="25"/>
      <c r="G10" s="24" t="str" cm="1">
        <f t="array" aca="1" ref="G10" ca="1">IF(Aufgaben[[#This Row],[Aufgabe]]="","",_xlfn.IFS(Aufgaben[[#This Row],[Erledigt]]="ja","erledigt",Aufgaben[[#This Row],[Fällig am]]="","kein Termin",Aufgaben[[#This Row],[Fällig am]]&lt;TODAY(),"überfällig",Aufgaben[[#This Row],[Fällig am]]&lt;=TODAY()+Listen!$G$4,"bald fällig",TRUE,"ok"))</f>
        <v>ok</v>
      </c>
      <c r="H10" s="26">
        <f ca="1">IF(OR(Aufgaben[[#This Row],[Status]]="erledigt",Aufgaben[[#This Row],[Fällig am]]=""),"",Aufgaben[[#This Row],[Fällig am]]-TODAY())</f>
        <v>20</v>
      </c>
      <c r="I10" s="17"/>
    </row>
    <row r="11" spans="1:9" x14ac:dyDescent="0.3">
      <c r="A11" s="24" cm="1">
        <f t="array" ref="A11">ROW()-ROW(Aufgaben[#Headers])</f>
        <v>7</v>
      </c>
      <c r="B11" s="17" t="s">
        <v>62</v>
      </c>
      <c r="C11" s="17" t="s">
        <v>38</v>
      </c>
      <c r="D11" s="25" t="s">
        <v>43</v>
      </c>
      <c r="E11" s="23">
        <f ca="1">TODAY()+(-8)</f>
        <v>46314</v>
      </c>
      <c r="F11" s="25"/>
      <c r="G11" s="24" t="str" cm="1">
        <f t="array" aca="1" ref="G11" ca="1">IF(Aufgaben[[#This Row],[Aufgabe]]="","",_xlfn.IFS(Aufgaben[[#This Row],[Erledigt]]="ja","erledigt",Aufgaben[[#This Row],[Fällig am]]="","kein Termin",Aufgaben[[#This Row],[Fällig am]]&lt;TODAY(),"überfällig",Aufgaben[[#This Row],[Fällig am]]&lt;=TODAY()+Listen!$G$4,"bald fällig",TRUE,"ok"))</f>
        <v>überfällig</v>
      </c>
      <c r="H11" s="26">
        <f ca="1">IF(OR(Aufgaben[[#This Row],[Status]]="erledigt",Aufgaben[[#This Row],[Fällig am]]=""),"",Aufgaben[[#This Row],[Fällig am]]-TODAY())</f>
        <v>-8</v>
      </c>
      <c r="I11" s="17"/>
    </row>
    <row r="12" spans="1:9" x14ac:dyDescent="0.3">
      <c r="A12" s="24" cm="1">
        <f t="array" ref="A12">ROW()-ROW(Aufgaben[#Headers])</f>
        <v>8</v>
      </c>
      <c r="B12" s="17" t="s">
        <v>63</v>
      </c>
      <c r="C12" s="17" t="s">
        <v>36</v>
      </c>
      <c r="D12" s="25" t="s">
        <v>41</v>
      </c>
      <c r="E12" s="23">
        <f ca="1">TODAY()+(0)</f>
        <v>46322</v>
      </c>
      <c r="F12" s="25"/>
      <c r="G12" s="24" t="str" cm="1">
        <f t="array" aca="1" ref="G12" ca="1">IF(Aufgaben[[#This Row],[Aufgabe]]="","",_xlfn.IFS(Aufgaben[[#This Row],[Erledigt]]="ja","erledigt",Aufgaben[[#This Row],[Fällig am]]="","kein Termin",Aufgaben[[#This Row],[Fällig am]]&lt;TODAY(),"überfällig",Aufgaben[[#This Row],[Fällig am]]&lt;=TODAY()+Listen!$G$4,"bald fällig",TRUE,"ok"))</f>
        <v>bald fällig</v>
      </c>
      <c r="H12" s="26">
        <f ca="1">IF(OR(Aufgaben[[#This Row],[Status]]="erledigt",Aufgaben[[#This Row],[Fällig am]]=""),"",Aufgaben[[#This Row],[Fällig am]]-TODAY())</f>
        <v>0</v>
      </c>
      <c r="I12" s="17"/>
    </row>
    <row r="13" spans="1:9" x14ac:dyDescent="0.3">
      <c r="A13" s="24" cm="1">
        <f t="array" ref="A13">ROW()-ROW(Aufgaben[#Headers])</f>
        <v>9</v>
      </c>
      <c r="B13" s="17" t="s">
        <v>64</v>
      </c>
      <c r="C13" s="17" t="s">
        <v>39</v>
      </c>
      <c r="D13" s="25" t="s">
        <v>43</v>
      </c>
      <c r="E13" s="23"/>
      <c r="F13" s="25"/>
      <c r="G13" s="24" t="str" cm="1">
        <f t="array" aca="1" ref="G13" ca="1">IF(Aufgaben[[#This Row],[Aufgabe]]="","",_xlfn.IFS(Aufgaben[[#This Row],[Erledigt]]="ja","erledigt",Aufgaben[[#This Row],[Fällig am]]="","kein Termin",Aufgaben[[#This Row],[Fällig am]]&lt;TODAY(),"überfällig",Aufgaben[[#This Row],[Fällig am]]&lt;=TODAY()+Listen!$G$4,"bald fällig",TRUE,"ok"))</f>
        <v>kein Termin</v>
      </c>
      <c r="H13" s="26" t="str">
        <f ca="1">IF(OR(Aufgaben[[#This Row],[Status]]="erledigt",Aufgaben[[#This Row],[Fällig am]]=""),"",Aufgaben[[#This Row],[Fällig am]]-TODAY())</f>
        <v/>
      </c>
      <c r="I13" s="17"/>
    </row>
    <row r="14" spans="1:9" x14ac:dyDescent="0.3">
      <c r="A14" s="24" cm="1">
        <f t="array" ref="A14">ROW()-ROW(Aufgaben[#Headers])</f>
        <v>10</v>
      </c>
      <c r="B14" s="17" t="s">
        <v>65</v>
      </c>
      <c r="C14" s="17" t="s">
        <v>37</v>
      </c>
      <c r="D14" s="25" t="s">
        <v>41</v>
      </c>
      <c r="E14" s="23">
        <f ca="1">TODAY()+(9)</f>
        <v>46331</v>
      </c>
      <c r="F14" s="25"/>
      <c r="G14" s="24" t="str" cm="1">
        <f t="array" aca="1" ref="G14" ca="1">IF(Aufgaben[[#This Row],[Aufgabe]]="","",_xlfn.IFS(Aufgaben[[#This Row],[Erledigt]]="ja","erledigt",Aufgaben[[#This Row],[Fällig am]]="","kein Termin",Aufgaben[[#This Row],[Fällig am]]&lt;TODAY(),"überfällig",Aufgaben[[#This Row],[Fällig am]]&lt;=TODAY()+Listen!$G$4,"bald fällig",TRUE,"ok"))</f>
        <v>ok</v>
      </c>
      <c r="H14" s="26">
        <f ca="1">IF(OR(Aufgaben[[#This Row],[Status]]="erledigt",Aufgaben[[#This Row],[Fällig am]]=""),"",Aufgaben[[#This Row],[Fällig am]]-TODAY())</f>
        <v>9</v>
      </c>
      <c r="I14" s="17"/>
    </row>
    <row r="15" spans="1:9" x14ac:dyDescent="0.3">
      <c r="E15" s="21"/>
      <c r="H15" s="22"/>
    </row>
    <row r="16" spans="1:9" x14ac:dyDescent="0.3">
      <c r="E16" s="21"/>
      <c r="H16" s="22"/>
    </row>
    <row r="17" spans="5:8" x14ac:dyDescent="0.3">
      <c r="E17" s="21"/>
      <c r="H17" s="22"/>
    </row>
    <row r="18" spans="5:8" x14ac:dyDescent="0.3">
      <c r="E18" s="21"/>
      <c r="H18" s="22"/>
    </row>
    <row r="19" spans="5:8" x14ac:dyDescent="0.3">
      <c r="E19" s="21"/>
      <c r="H19" s="22"/>
    </row>
    <row r="20" spans="5:8" x14ac:dyDescent="0.3">
      <c r="E20" s="21"/>
      <c r="H20" s="22"/>
    </row>
    <row r="21" spans="5:8" x14ac:dyDescent="0.3">
      <c r="E21" s="21"/>
      <c r="H21" s="22"/>
    </row>
    <row r="22" spans="5:8" x14ac:dyDescent="0.3">
      <c r="E22" s="21"/>
      <c r="H22" s="22"/>
    </row>
    <row r="23" spans="5:8" x14ac:dyDescent="0.3">
      <c r="E23" s="21"/>
      <c r="H23" s="22"/>
    </row>
    <row r="24" spans="5:8" x14ac:dyDescent="0.3">
      <c r="E24" s="21"/>
      <c r="H24" s="22"/>
    </row>
    <row r="25" spans="5:8" x14ac:dyDescent="0.3">
      <c r="E25" s="21"/>
      <c r="H25" s="22"/>
    </row>
    <row r="26" spans="5:8" x14ac:dyDescent="0.3">
      <c r="E26" s="21"/>
      <c r="H26" s="22"/>
    </row>
    <row r="27" spans="5:8" x14ac:dyDescent="0.3">
      <c r="E27" s="21"/>
      <c r="H27" s="22"/>
    </row>
    <row r="28" spans="5:8" x14ac:dyDescent="0.3">
      <c r="E28" s="21"/>
      <c r="H28" s="22"/>
    </row>
    <row r="29" spans="5:8" x14ac:dyDescent="0.3">
      <c r="E29" s="21"/>
      <c r="H29" s="22"/>
    </row>
    <row r="30" spans="5:8" x14ac:dyDescent="0.3">
      <c r="E30" s="21"/>
      <c r="H30" s="22"/>
    </row>
    <row r="31" spans="5:8" x14ac:dyDescent="0.3">
      <c r="E31" s="21"/>
      <c r="H31" s="22"/>
    </row>
    <row r="32" spans="5:8" x14ac:dyDescent="0.3">
      <c r="E32" s="21"/>
      <c r="H32" s="22"/>
    </row>
    <row r="33" spans="5:8" x14ac:dyDescent="0.3">
      <c r="E33" s="21"/>
      <c r="H33" s="22"/>
    </row>
    <row r="34" spans="5:8" x14ac:dyDescent="0.3">
      <c r="E34" s="21"/>
      <c r="H34" s="22"/>
    </row>
    <row r="35" spans="5:8" x14ac:dyDescent="0.3">
      <c r="E35" s="21"/>
      <c r="H35" s="22"/>
    </row>
    <row r="36" spans="5:8" x14ac:dyDescent="0.3">
      <c r="E36" s="21"/>
      <c r="H36" s="22"/>
    </row>
    <row r="37" spans="5:8" x14ac:dyDescent="0.3">
      <c r="E37" s="21"/>
      <c r="H37" s="22"/>
    </row>
    <row r="38" spans="5:8" x14ac:dyDescent="0.3">
      <c r="E38" s="21"/>
      <c r="H38" s="22"/>
    </row>
    <row r="39" spans="5:8" x14ac:dyDescent="0.3">
      <c r="E39" s="21"/>
      <c r="H39" s="22"/>
    </row>
    <row r="40" spans="5:8" x14ac:dyDescent="0.3">
      <c r="E40" s="21"/>
      <c r="H40" s="22"/>
    </row>
    <row r="41" spans="5:8" x14ac:dyDescent="0.3">
      <c r="E41" s="21"/>
      <c r="H41" s="22"/>
    </row>
    <row r="42" spans="5:8" x14ac:dyDescent="0.3">
      <c r="E42" s="21"/>
      <c r="H42" s="22"/>
    </row>
    <row r="43" spans="5:8" x14ac:dyDescent="0.3">
      <c r="E43" s="21"/>
      <c r="H43" s="22"/>
    </row>
    <row r="44" spans="5:8" x14ac:dyDescent="0.3">
      <c r="E44" s="21"/>
      <c r="H44" s="22"/>
    </row>
    <row r="45" spans="5:8" x14ac:dyDescent="0.3">
      <c r="E45" s="21"/>
      <c r="H45" s="22"/>
    </row>
    <row r="46" spans="5:8" x14ac:dyDescent="0.3">
      <c r="E46" s="21"/>
      <c r="H46" s="22"/>
    </row>
    <row r="47" spans="5:8" x14ac:dyDescent="0.3">
      <c r="E47" s="21"/>
      <c r="H47" s="22"/>
    </row>
    <row r="48" spans="5:8" x14ac:dyDescent="0.3">
      <c r="E48" s="21"/>
      <c r="H48" s="22"/>
    </row>
    <row r="49" spans="5:8" x14ac:dyDescent="0.3">
      <c r="E49" s="21"/>
      <c r="H49" s="22"/>
    </row>
    <row r="50" spans="5:8" x14ac:dyDescent="0.3">
      <c r="E50" s="21"/>
      <c r="H50" s="22"/>
    </row>
    <row r="51" spans="5:8" x14ac:dyDescent="0.3">
      <c r="E51" s="21"/>
      <c r="H51" s="22"/>
    </row>
    <row r="52" spans="5:8" x14ac:dyDescent="0.3">
      <c r="E52" s="21"/>
      <c r="H52" s="22"/>
    </row>
    <row r="53" spans="5:8" x14ac:dyDescent="0.3">
      <c r="E53" s="21"/>
      <c r="H53" s="22"/>
    </row>
    <row r="54" spans="5:8" x14ac:dyDescent="0.3">
      <c r="E54" s="21"/>
      <c r="H54" s="22"/>
    </row>
    <row r="55" spans="5:8" x14ac:dyDescent="0.3">
      <c r="E55" s="21"/>
      <c r="H55" s="22"/>
    </row>
    <row r="56" spans="5:8" x14ac:dyDescent="0.3">
      <c r="E56" s="21"/>
      <c r="H56" s="22"/>
    </row>
    <row r="57" spans="5:8" x14ac:dyDescent="0.3">
      <c r="E57" s="21"/>
      <c r="H57" s="22"/>
    </row>
    <row r="58" spans="5:8" x14ac:dyDescent="0.3">
      <c r="E58" s="21"/>
      <c r="H58" s="22"/>
    </row>
    <row r="59" spans="5:8" x14ac:dyDescent="0.3">
      <c r="E59" s="21"/>
      <c r="H59" s="22"/>
    </row>
    <row r="60" spans="5:8" x14ac:dyDescent="0.3">
      <c r="E60" s="21"/>
      <c r="H60" s="22"/>
    </row>
    <row r="61" spans="5:8" x14ac:dyDescent="0.3">
      <c r="E61" s="21"/>
      <c r="H61" s="22"/>
    </row>
    <row r="62" spans="5:8" x14ac:dyDescent="0.3">
      <c r="E62" s="21"/>
      <c r="H62" s="22"/>
    </row>
    <row r="63" spans="5:8" x14ac:dyDescent="0.3">
      <c r="E63" s="21"/>
      <c r="H63" s="22"/>
    </row>
    <row r="64" spans="5:8" x14ac:dyDescent="0.3">
      <c r="E64" s="21"/>
      <c r="H64" s="22"/>
    </row>
    <row r="65" spans="5:8" x14ac:dyDescent="0.3">
      <c r="E65" s="21"/>
      <c r="H65" s="22"/>
    </row>
    <row r="66" spans="5:8" x14ac:dyDescent="0.3">
      <c r="E66" s="21"/>
      <c r="H66" s="22"/>
    </row>
    <row r="67" spans="5:8" x14ac:dyDescent="0.3">
      <c r="E67" s="21"/>
      <c r="H67" s="22"/>
    </row>
    <row r="68" spans="5:8" x14ac:dyDescent="0.3">
      <c r="E68" s="21"/>
      <c r="H68" s="22"/>
    </row>
    <row r="69" spans="5:8" x14ac:dyDescent="0.3">
      <c r="E69" s="21"/>
      <c r="H69" s="22"/>
    </row>
    <row r="70" spans="5:8" x14ac:dyDescent="0.3">
      <c r="E70" s="21"/>
      <c r="H70" s="22"/>
    </row>
    <row r="71" spans="5:8" x14ac:dyDescent="0.3">
      <c r="E71" s="21"/>
      <c r="H71" s="22"/>
    </row>
    <row r="72" spans="5:8" x14ac:dyDescent="0.3">
      <c r="E72" s="21"/>
      <c r="H72" s="22"/>
    </row>
    <row r="73" spans="5:8" x14ac:dyDescent="0.3">
      <c r="E73" s="21"/>
      <c r="H73" s="22"/>
    </row>
    <row r="74" spans="5:8" x14ac:dyDescent="0.3">
      <c r="E74" s="21"/>
      <c r="H74" s="22"/>
    </row>
    <row r="75" spans="5:8" x14ac:dyDescent="0.3">
      <c r="E75" s="21"/>
      <c r="H75" s="22"/>
    </row>
    <row r="76" spans="5:8" x14ac:dyDescent="0.3">
      <c r="E76" s="21"/>
      <c r="H76" s="22"/>
    </row>
    <row r="77" spans="5:8" x14ac:dyDescent="0.3">
      <c r="E77" s="21"/>
      <c r="H77" s="22"/>
    </row>
    <row r="78" spans="5:8" x14ac:dyDescent="0.3">
      <c r="E78" s="21"/>
      <c r="H78" s="22"/>
    </row>
    <row r="79" spans="5:8" x14ac:dyDescent="0.3">
      <c r="E79" s="21"/>
      <c r="H79" s="22"/>
    </row>
    <row r="80" spans="5:8" x14ac:dyDescent="0.3">
      <c r="E80" s="21"/>
      <c r="H80" s="22"/>
    </row>
    <row r="81" spans="5:8" x14ac:dyDescent="0.3">
      <c r="E81" s="21"/>
      <c r="H81" s="22"/>
    </row>
    <row r="82" spans="5:8" x14ac:dyDescent="0.3">
      <c r="E82" s="21"/>
      <c r="H82" s="22"/>
    </row>
    <row r="83" spans="5:8" x14ac:dyDescent="0.3">
      <c r="E83" s="21"/>
      <c r="H83" s="22"/>
    </row>
    <row r="84" spans="5:8" x14ac:dyDescent="0.3">
      <c r="E84" s="21"/>
      <c r="H84" s="22"/>
    </row>
    <row r="85" spans="5:8" x14ac:dyDescent="0.3">
      <c r="E85" s="21"/>
      <c r="H85" s="22"/>
    </row>
    <row r="86" spans="5:8" x14ac:dyDescent="0.3">
      <c r="E86" s="21"/>
      <c r="H86" s="22"/>
    </row>
    <row r="87" spans="5:8" x14ac:dyDescent="0.3">
      <c r="E87" s="21"/>
      <c r="H87" s="22"/>
    </row>
    <row r="88" spans="5:8" x14ac:dyDescent="0.3">
      <c r="E88" s="21"/>
      <c r="H88" s="22"/>
    </row>
    <row r="89" spans="5:8" x14ac:dyDescent="0.3">
      <c r="E89" s="21"/>
      <c r="H89" s="22"/>
    </row>
    <row r="90" spans="5:8" x14ac:dyDescent="0.3">
      <c r="E90" s="21"/>
      <c r="H90" s="22"/>
    </row>
    <row r="91" spans="5:8" x14ac:dyDescent="0.3">
      <c r="E91" s="21"/>
      <c r="H91" s="22"/>
    </row>
    <row r="92" spans="5:8" x14ac:dyDescent="0.3">
      <c r="E92" s="21"/>
      <c r="H92" s="22"/>
    </row>
    <row r="93" spans="5:8" x14ac:dyDescent="0.3">
      <c r="E93" s="21"/>
      <c r="H93" s="22"/>
    </row>
    <row r="94" spans="5:8" x14ac:dyDescent="0.3">
      <c r="E94" s="21"/>
      <c r="H94" s="22"/>
    </row>
    <row r="95" spans="5:8" x14ac:dyDescent="0.3">
      <c r="E95" s="21"/>
      <c r="H95" s="22"/>
    </row>
    <row r="96" spans="5:8" x14ac:dyDescent="0.3">
      <c r="E96" s="21"/>
      <c r="H96" s="22"/>
    </row>
    <row r="97" spans="5:8" x14ac:dyDescent="0.3">
      <c r="E97" s="21"/>
      <c r="H97" s="22"/>
    </row>
    <row r="98" spans="5:8" x14ac:dyDescent="0.3">
      <c r="E98" s="21"/>
      <c r="H98" s="22"/>
    </row>
    <row r="99" spans="5:8" x14ac:dyDescent="0.3">
      <c r="E99" s="21"/>
      <c r="H99" s="22"/>
    </row>
    <row r="100" spans="5:8" x14ac:dyDescent="0.3">
      <c r="E100" s="21"/>
      <c r="H100" s="22"/>
    </row>
    <row r="101" spans="5:8" x14ac:dyDescent="0.3">
      <c r="E101" s="21"/>
      <c r="H101" s="22"/>
    </row>
    <row r="102" spans="5:8" x14ac:dyDescent="0.3">
      <c r="E102" s="21"/>
      <c r="H102" s="22"/>
    </row>
    <row r="103" spans="5:8" x14ac:dyDescent="0.3">
      <c r="E103" s="21"/>
      <c r="H103" s="22"/>
    </row>
    <row r="104" spans="5:8" x14ac:dyDescent="0.3">
      <c r="E104" s="21"/>
      <c r="H104" s="22"/>
    </row>
    <row r="105" spans="5:8" x14ac:dyDescent="0.3">
      <c r="E105" s="21"/>
      <c r="H105" s="22"/>
    </row>
    <row r="106" spans="5:8" x14ac:dyDescent="0.3">
      <c r="E106" s="21"/>
      <c r="H106" s="22"/>
    </row>
    <row r="107" spans="5:8" x14ac:dyDescent="0.3">
      <c r="E107" s="21"/>
      <c r="H107" s="22"/>
    </row>
    <row r="108" spans="5:8" x14ac:dyDescent="0.3">
      <c r="E108" s="21"/>
      <c r="H108" s="22"/>
    </row>
    <row r="109" spans="5:8" x14ac:dyDescent="0.3">
      <c r="E109" s="21"/>
      <c r="H109" s="22"/>
    </row>
    <row r="110" spans="5:8" x14ac:dyDescent="0.3">
      <c r="E110" s="21"/>
      <c r="H110" s="22"/>
    </row>
    <row r="111" spans="5:8" x14ac:dyDescent="0.3">
      <c r="E111" s="21"/>
      <c r="H111" s="22"/>
    </row>
    <row r="112" spans="5:8" x14ac:dyDescent="0.3">
      <c r="E112" s="21"/>
      <c r="H112" s="22"/>
    </row>
    <row r="113" spans="5:8" x14ac:dyDescent="0.3">
      <c r="E113" s="21"/>
      <c r="H113" s="22"/>
    </row>
    <row r="114" spans="5:8" x14ac:dyDescent="0.3">
      <c r="E114" s="21"/>
      <c r="H114" s="22"/>
    </row>
    <row r="115" spans="5:8" x14ac:dyDescent="0.3">
      <c r="E115" s="21"/>
      <c r="H115" s="22"/>
    </row>
    <row r="116" spans="5:8" x14ac:dyDescent="0.3">
      <c r="E116" s="21"/>
      <c r="H116" s="22"/>
    </row>
    <row r="117" spans="5:8" x14ac:dyDescent="0.3">
      <c r="E117" s="21"/>
      <c r="H117" s="22"/>
    </row>
    <row r="118" spans="5:8" x14ac:dyDescent="0.3">
      <c r="E118" s="21"/>
      <c r="H118" s="22"/>
    </row>
    <row r="119" spans="5:8" x14ac:dyDescent="0.3">
      <c r="E119" s="21"/>
      <c r="H119" s="22"/>
    </row>
    <row r="120" spans="5:8" x14ac:dyDescent="0.3">
      <c r="E120" s="21"/>
      <c r="H120" s="22"/>
    </row>
    <row r="121" spans="5:8" x14ac:dyDescent="0.3">
      <c r="E121" s="21"/>
      <c r="H121" s="22"/>
    </row>
    <row r="122" spans="5:8" x14ac:dyDescent="0.3">
      <c r="E122" s="21"/>
      <c r="H122" s="22"/>
    </row>
    <row r="123" spans="5:8" x14ac:dyDescent="0.3">
      <c r="E123" s="21"/>
      <c r="H123" s="22"/>
    </row>
    <row r="124" spans="5:8" x14ac:dyDescent="0.3">
      <c r="E124" s="21"/>
      <c r="H124" s="22"/>
    </row>
    <row r="125" spans="5:8" x14ac:dyDescent="0.3">
      <c r="E125" s="21"/>
      <c r="H125" s="22"/>
    </row>
    <row r="126" spans="5:8" x14ac:dyDescent="0.3">
      <c r="E126" s="21"/>
      <c r="H126" s="22"/>
    </row>
    <row r="127" spans="5:8" x14ac:dyDescent="0.3">
      <c r="E127" s="21"/>
      <c r="H127" s="22"/>
    </row>
    <row r="128" spans="5:8" x14ac:dyDescent="0.3">
      <c r="E128" s="21"/>
      <c r="H128" s="22"/>
    </row>
    <row r="129" spans="5:8" x14ac:dyDescent="0.3">
      <c r="E129" s="21"/>
      <c r="H129" s="22"/>
    </row>
    <row r="130" spans="5:8" x14ac:dyDescent="0.3">
      <c r="E130" s="21"/>
      <c r="H130" s="22"/>
    </row>
    <row r="131" spans="5:8" x14ac:dyDescent="0.3">
      <c r="E131" s="21"/>
      <c r="H131" s="22"/>
    </row>
    <row r="132" spans="5:8" x14ac:dyDescent="0.3">
      <c r="E132" s="21"/>
      <c r="H132" s="22"/>
    </row>
    <row r="133" spans="5:8" x14ac:dyDescent="0.3">
      <c r="E133" s="21"/>
      <c r="H133" s="22"/>
    </row>
    <row r="134" spans="5:8" x14ac:dyDescent="0.3">
      <c r="E134" s="21"/>
      <c r="H134" s="22"/>
    </row>
    <row r="135" spans="5:8" x14ac:dyDescent="0.3">
      <c r="E135" s="21"/>
      <c r="H135" s="22"/>
    </row>
    <row r="136" spans="5:8" x14ac:dyDescent="0.3">
      <c r="E136" s="21"/>
      <c r="H136" s="22"/>
    </row>
    <row r="137" spans="5:8" x14ac:dyDescent="0.3">
      <c r="E137" s="21"/>
      <c r="H137" s="22"/>
    </row>
    <row r="138" spans="5:8" x14ac:dyDescent="0.3">
      <c r="E138" s="21"/>
      <c r="H138" s="22"/>
    </row>
    <row r="139" spans="5:8" x14ac:dyDescent="0.3">
      <c r="E139" s="21"/>
      <c r="H139" s="22"/>
    </row>
    <row r="140" spans="5:8" x14ac:dyDescent="0.3">
      <c r="E140" s="21"/>
      <c r="H140" s="22"/>
    </row>
    <row r="141" spans="5:8" x14ac:dyDescent="0.3">
      <c r="E141" s="21"/>
      <c r="H141" s="22"/>
    </row>
    <row r="142" spans="5:8" x14ac:dyDescent="0.3">
      <c r="E142" s="21"/>
      <c r="H142" s="22"/>
    </row>
    <row r="143" spans="5:8" x14ac:dyDescent="0.3">
      <c r="E143" s="21"/>
      <c r="H143" s="22"/>
    </row>
    <row r="144" spans="5:8" x14ac:dyDescent="0.3">
      <c r="E144" s="21"/>
      <c r="H144" s="22"/>
    </row>
    <row r="145" spans="5:8" x14ac:dyDescent="0.3">
      <c r="E145" s="21"/>
      <c r="H145" s="22"/>
    </row>
    <row r="146" spans="5:8" x14ac:dyDescent="0.3">
      <c r="E146" s="21"/>
      <c r="H146" s="22"/>
    </row>
    <row r="147" spans="5:8" x14ac:dyDescent="0.3">
      <c r="E147" s="21"/>
      <c r="H147" s="22"/>
    </row>
    <row r="148" spans="5:8" x14ac:dyDescent="0.3">
      <c r="E148" s="21"/>
      <c r="H148" s="22"/>
    </row>
    <row r="149" spans="5:8" x14ac:dyDescent="0.3">
      <c r="E149" s="21"/>
      <c r="H149" s="22"/>
    </row>
    <row r="150" spans="5:8" x14ac:dyDescent="0.3">
      <c r="E150" s="21"/>
      <c r="H150" s="22"/>
    </row>
    <row r="151" spans="5:8" x14ac:dyDescent="0.3">
      <c r="E151" s="21"/>
      <c r="H151" s="22"/>
    </row>
    <row r="152" spans="5:8" x14ac:dyDescent="0.3">
      <c r="E152" s="21"/>
      <c r="H152" s="22"/>
    </row>
    <row r="153" spans="5:8" x14ac:dyDescent="0.3">
      <c r="E153" s="21"/>
      <c r="H153" s="22"/>
    </row>
    <row r="154" spans="5:8" x14ac:dyDescent="0.3">
      <c r="E154" s="21"/>
      <c r="H154" s="22"/>
    </row>
    <row r="155" spans="5:8" x14ac:dyDescent="0.3">
      <c r="E155" s="21"/>
      <c r="H155" s="22"/>
    </row>
    <row r="156" spans="5:8" x14ac:dyDescent="0.3">
      <c r="E156" s="21"/>
      <c r="H156" s="22"/>
    </row>
    <row r="157" spans="5:8" x14ac:dyDescent="0.3">
      <c r="E157" s="21"/>
      <c r="H157" s="22"/>
    </row>
    <row r="158" spans="5:8" x14ac:dyDescent="0.3">
      <c r="E158" s="21"/>
      <c r="H158" s="22"/>
    </row>
    <row r="159" spans="5:8" x14ac:dyDescent="0.3">
      <c r="E159" s="21"/>
      <c r="H159" s="22"/>
    </row>
    <row r="160" spans="5:8" x14ac:dyDescent="0.3">
      <c r="E160" s="21"/>
      <c r="H160" s="22"/>
    </row>
    <row r="161" spans="5:8" x14ac:dyDescent="0.3">
      <c r="E161" s="21"/>
      <c r="H161" s="22"/>
    </row>
    <row r="162" spans="5:8" x14ac:dyDescent="0.3">
      <c r="E162" s="21"/>
      <c r="H162" s="22"/>
    </row>
    <row r="163" spans="5:8" x14ac:dyDescent="0.3">
      <c r="E163" s="21"/>
      <c r="H163" s="22"/>
    </row>
    <row r="164" spans="5:8" x14ac:dyDescent="0.3">
      <c r="E164" s="21"/>
      <c r="H164" s="22"/>
    </row>
    <row r="165" spans="5:8" x14ac:dyDescent="0.3">
      <c r="E165" s="21"/>
      <c r="H165" s="22"/>
    </row>
    <row r="166" spans="5:8" x14ac:dyDescent="0.3">
      <c r="E166" s="21"/>
      <c r="H166" s="22"/>
    </row>
    <row r="167" spans="5:8" x14ac:dyDescent="0.3">
      <c r="E167" s="21"/>
      <c r="H167" s="22"/>
    </row>
    <row r="168" spans="5:8" x14ac:dyDescent="0.3">
      <c r="E168" s="21"/>
      <c r="H168" s="22"/>
    </row>
    <row r="169" spans="5:8" x14ac:dyDescent="0.3">
      <c r="E169" s="21"/>
      <c r="H169" s="22"/>
    </row>
    <row r="170" spans="5:8" x14ac:dyDescent="0.3">
      <c r="E170" s="21"/>
      <c r="H170" s="22"/>
    </row>
    <row r="171" spans="5:8" x14ac:dyDescent="0.3">
      <c r="E171" s="21"/>
      <c r="H171" s="22"/>
    </row>
    <row r="172" spans="5:8" x14ac:dyDescent="0.3">
      <c r="E172" s="21"/>
      <c r="H172" s="22"/>
    </row>
    <row r="173" spans="5:8" x14ac:dyDescent="0.3">
      <c r="E173" s="21"/>
      <c r="H173" s="22"/>
    </row>
    <row r="174" spans="5:8" x14ac:dyDescent="0.3">
      <c r="E174" s="21"/>
      <c r="H174" s="22"/>
    </row>
    <row r="175" spans="5:8" x14ac:dyDescent="0.3">
      <c r="E175" s="21"/>
      <c r="H175" s="22"/>
    </row>
    <row r="176" spans="5:8" x14ac:dyDescent="0.3">
      <c r="E176" s="21"/>
      <c r="H176" s="22"/>
    </row>
    <row r="177" spans="5:8" x14ac:dyDescent="0.3">
      <c r="E177" s="21"/>
      <c r="H177" s="22"/>
    </row>
    <row r="178" spans="5:8" x14ac:dyDescent="0.3">
      <c r="E178" s="21"/>
      <c r="H178" s="22"/>
    </row>
    <row r="179" spans="5:8" x14ac:dyDescent="0.3">
      <c r="E179" s="21"/>
      <c r="H179" s="22"/>
    </row>
    <row r="180" spans="5:8" x14ac:dyDescent="0.3">
      <c r="E180" s="21"/>
      <c r="H180" s="22"/>
    </row>
    <row r="181" spans="5:8" x14ac:dyDescent="0.3">
      <c r="E181" s="21"/>
      <c r="H181" s="22"/>
    </row>
    <row r="182" spans="5:8" x14ac:dyDescent="0.3">
      <c r="E182" s="21"/>
      <c r="H182" s="22"/>
    </row>
    <row r="183" spans="5:8" x14ac:dyDescent="0.3">
      <c r="E183" s="21"/>
      <c r="H183" s="22"/>
    </row>
    <row r="184" spans="5:8" x14ac:dyDescent="0.3">
      <c r="E184" s="21"/>
      <c r="H184" s="22"/>
    </row>
    <row r="185" spans="5:8" x14ac:dyDescent="0.3">
      <c r="E185" s="21"/>
      <c r="H185" s="22"/>
    </row>
    <row r="186" spans="5:8" x14ac:dyDescent="0.3">
      <c r="E186" s="21"/>
      <c r="H186" s="22"/>
    </row>
    <row r="187" spans="5:8" x14ac:dyDescent="0.3">
      <c r="E187" s="21"/>
      <c r="H187" s="22"/>
    </row>
    <row r="188" spans="5:8" x14ac:dyDescent="0.3">
      <c r="E188" s="21"/>
      <c r="H188" s="22"/>
    </row>
    <row r="189" spans="5:8" x14ac:dyDescent="0.3">
      <c r="E189" s="21"/>
      <c r="H189" s="22"/>
    </row>
    <row r="190" spans="5:8" x14ac:dyDescent="0.3">
      <c r="E190" s="21"/>
      <c r="H190" s="22"/>
    </row>
    <row r="191" spans="5:8" x14ac:dyDescent="0.3">
      <c r="E191" s="21"/>
      <c r="H191" s="22"/>
    </row>
    <row r="192" spans="5:8" x14ac:dyDescent="0.3">
      <c r="E192" s="21"/>
      <c r="H192" s="22"/>
    </row>
    <row r="193" spans="5:8" x14ac:dyDescent="0.3">
      <c r="E193" s="21"/>
      <c r="H193" s="22"/>
    </row>
    <row r="194" spans="5:8" x14ac:dyDescent="0.3">
      <c r="E194" s="21"/>
      <c r="H194" s="22"/>
    </row>
    <row r="195" spans="5:8" x14ac:dyDescent="0.3">
      <c r="E195" s="21"/>
      <c r="H195" s="22"/>
    </row>
    <row r="196" spans="5:8" x14ac:dyDescent="0.3">
      <c r="E196" s="21"/>
      <c r="H196" s="22"/>
    </row>
    <row r="197" spans="5:8" x14ac:dyDescent="0.3">
      <c r="E197" s="21"/>
      <c r="H197" s="22"/>
    </row>
    <row r="198" spans="5:8" x14ac:dyDescent="0.3">
      <c r="E198" s="21"/>
      <c r="H198" s="22"/>
    </row>
    <row r="199" spans="5:8" x14ac:dyDescent="0.3">
      <c r="E199" s="21"/>
      <c r="H199" s="22"/>
    </row>
    <row r="200" spans="5:8" x14ac:dyDescent="0.3">
      <c r="E200" s="21"/>
      <c r="H200" s="22"/>
    </row>
    <row r="201" spans="5:8" x14ac:dyDescent="0.3">
      <c r="E201" s="21"/>
      <c r="H201" s="22"/>
    </row>
    <row r="202" spans="5:8" x14ac:dyDescent="0.3">
      <c r="E202" s="21"/>
      <c r="H202" s="22"/>
    </row>
    <row r="203" spans="5:8" x14ac:dyDescent="0.3">
      <c r="E203" s="21"/>
      <c r="H203" s="22"/>
    </row>
    <row r="204" spans="5:8" x14ac:dyDescent="0.3">
      <c r="E204" s="21"/>
      <c r="H204" s="22"/>
    </row>
    <row r="205" spans="5:8" x14ac:dyDescent="0.3">
      <c r="E205" s="21"/>
      <c r="H205" s="22"/>
    </row>
    <row r="206" spans="5:8" x14ac:dyDescent="0.3">
      <c r="E206" s="21"/>
      <c r="H206" s="22"/>
    </row>
    <row r="207" spans="5:8" x14ac:dyDescent="0.3">
      <c r="E207" s="21"/>
      <c r="H207" s="22"/>
    </row>
    <row r="208" spans="5:8" x14ac:dyDescent="0.3">
      <c r="E208" s="21"/>
      <c r="H208" s="22"/>
    </row>
    <row r="209" spans="5:8" x14ac:dyDescent="0.3">
      <c r="E209" s="21"/>
      <c r="H209" s="22"/>
    </row>
    <row r="210" spans="5:8" x14ac:dyDescent="0.3">
      <c r="E210" s="21"/>
      <c r="H210" s="22"/>
    </row>
    <row r="211" spans="5:8" x14ac:dyDescent="0.3">
      <c r="E211" s="21"/>
      <c r="H211" s="22"/>
    </row>
    <row r="212" spans="5:8" x14ac:dyDescent="0.3">
      <c r="E212" s="21"/>
      <c r="H212" s="22"/>
    </row>
    <row r="213" spans="5:8" x14ac:dyDescent="0.3">
      <c r="E213" s="21"/>
      <c r="H213" s="22"/>
    </row>
    <row r="214" spans="5:8" x14ac:dyDescent="0.3">
      <c r="E214" s="21"/>
      <c r="H214" s="22"/>
    </row>
    <row r="215" spans="5:8" x14ac:dyDescent="0.3">
      <c r="E215" s="21"/>
      <c r="H215" s="22"/>
    </row>
    <row r="216" spans="5:8" x14ac:dyDescent="0.3">
      <c r="E216" s="21"/>
      <c r="H216" s="22"/>
    </row>
    <row r="217" spans="5:8" x14ac:dyDescent="0.3">
      <c r="E217" s="21"/>
      <c r="H217" s="22"/>
    </row>
    <row r="218" spans="5:8" x14ac:dyDescent="0.3">
      <c r="E218" s="21"/>
      <c r="H218" s="22"/>
    </row>
    <row r="219" spans="5:8" x14ac:dyDescent="0.3">
      <c r="E219" s="21"/>
      <c r="H219" s="22"/>
    </row>
    <row r="220" spans="5:8" x14ac:dyDescent="0.3">
      <c r="E220" s="21"/>
      <c r="H220" s="22"/>
    </row>
    <row r="221" spans="5:8" x14ac:dyDescent="0.3">
      <c r="E221" s="21"/>
      <c r="H221" s="22"/>
    </row>
    <row r="222" spans="5:8" x14ac:dyDescent="0.3">
      <c r="E222" s="21"/>
      <c r="H222" s="22"/>
    </row>
    <row r="223" spans="5:8" x14ac:dyDescent="0.3">
      <c r="E223" s="21"/>
      <c r="H223" s="22"/>
    </row>
    <row r="224" spans="5:8" x14ac:dyDescent="0.3">
      <c r="E224" s="21"/>
      <c r="H224" s="22"/>
    </row>
    <row r="225" spans="5:8" x14ac:dyDescent="0.3">
      <c r="E225" s="21"/>
      <c r="H225" s="22"/>
    </row>
    <row r="226" spans="5:8" x14ac:dyDescent="0.3">
      <c r="E226" s="21"/>
      <c r="H226" s="22"/>
    </row>
    <row r="227" spans="5:8" x14ac:dyDescent="0.3">
      <c r="E227" s="21"/>
      <c r="H227" s="22"/>
    </row>
    <row r="228" spans="5:8" x14ac:dyDescent="0.3">
      <c r="E228" s="21"/>
      <c r="H228" s="22"/>
    </row>
    <row r="229" spans="5:8" x14ac:dyDescent="0.3">
      <c r="E229" s="21"/>
      <c r="H229" s="22"/>
    </row>
    <row r="230" spans="5:8" x14ac:dyDescent="0.3">
      <c r="E230" s="21"/>
      <c r="H230" s="22"/>
    </row>
    <row r="231" spans="5:8" x14ac:dyDescent="0.3">
      <c r="E231" s="21"/>
      <c r="H231" s="22"/>
    </row>
    <row r="232" spans="5:8" x14ac:dyDescent="0.3">
      <c r="E232" s="21"/>
      <c r="H232" s="22"/>
    </row>
    <row r="233" spans="5:8" x14ac:dyDescent="0.3">
      <c r="E233" s="21"/>
      <c r="H233" s="22"/>
    </row>
    <row r="234" spans="5:8" x14ac:dyDescent="0.3">
      <c r="E234" s="21"/>
      <c r="H234" s="22"/>
    </row>
    <row r="235" spans="5:8" x14ac:dyDescent="0.3">
      <c r="E235" s="21"/>
      <c r="H235" s="22"/>
    </row>
    <row r="236" spans="5:8" x14ac:dyDescent="0.3">
      <c r="E236" s="21"/>
      <c r="H236" s="22"/>
    </row>
    <row r="237" spans="5:8" x14ac:dyDescent="0.3">
      <c r="E237" s="21"/>
      <c r="H237" s="22"/>
    </row>
    <row r="238" spans="5:8" x14ac:dyDescent="0.3">
      <c r="E238" s="21"/>
      <c r="H238" s="22"/>
    </row>
    <row r="239" spans="5:8" x14ac:dyDescent="0.3">
      <c r="E239" s="21"/>
      <c r="H239" s="22"/>
    </row>
    <row r="240" spans="5:8" x14ac:dyDescent="0.3">
      <c r="E240" s="21"/>
      <c r="H240" s="22"/>
    </row>
    <row r="241" spans="5:8" x14ac:dyDescent="0.3">
      <c r="E241" s="21"/>
      <c r="H241" s="22"/>
    </row>
    <row r="242" spans="5:8" x14ac:dyDescent="0.3">
      <c r="E242" s="21"/>
      <c r="H242" s="22"/>
    </row>
    <row r="243" spans="5:8" x14ac:dyDescent="0.3">
      <c r="E243" s="21"/>
      <c r="H243" s="22"/>
    </row>
    <row r="244" spans="5:8" x14ac:dyDescent="0.3">
      <c r="E244" s="21"/>
      <c r="H244" s="22"/>
    </row>
    <row r="245" spans="5:8" x14ac:dyDescent="0.3">
      <c r="E245" s="21"/>
      <c r="H245" s="22"/>
    </row>
    <row r="246" spans="5:8" x14ac:dyDescent="0.3">
      <c r="E246" s="21"/>
      <c r="H246" s="22"/>
    </row>
    <row r="247" spans="5:8" x14ac:dyDescent="0.3">
      <c r="E247" s="21"/>
      <c r="H247" s="22"/>
    </row>
    <row r="248" spans="5:8" x14ac:dyDescent="0.3">
      <c r="E248" s="21"/>
      <c r="H248" s="22"/>
    </row>
    <row r="249" spans="5:8" x14ac:dyDescent="0.3">
      <c r="E249" s="21"/>
      <c r="H249" s="22"/>
    </row>
    <row r="250" spans="5:8" x14ac:dyDescent="0.3">
      <c r="E250" s="21"/>
      <c r="H250" s="22"/>
    </row>
    <row r="251" spans="5:8" x14ac:dyDescent="0.3">
      <c r="E251" s="21"/>
      <c r="H251" s="22"/>
    </row>
    <row r="252" spans="5:8" x14ac:dyDescent="0.3">
      <c r="E252" s="21"/>
      <c r="H252" s="22"/>
    </row>
    <row r="253" spans="5:8" x14ac:dyDescent="0.3">
      <c r="E253" s="21"/>
      <c r="H253" s="22"/>
    </row>
    <row r="254" spans="5:8" x14ac:dyDescent="0.3">
      <c r="E254" s="21"/>
      <c r="H254" s="22"/>
    </row>
    <row r="255" spans="5:8" x14ac:dyDescent="0.3">
      <c r="E255" s="21"/>
      <c r="H255" s="22"/>
    </row>
    <row r="256" spans="5:8" x14ac:dyDescent="0.3">
      <c r="E256" s="21"/>
      <c r="H256" s="22"/>
    </row>
    <row r="257" spans="5:8" x14ac:dyDescent="0.3">
      <c r="E257" s="21"/>
      <c r="H257" s="22"/>
    </row>
    <row r="258" spans="5:8" x14ac:dyDescent="0.3">
      <c r="E258" s="21"/>
      <c r="H258" s="22"/>
    </row>
    <row r="259" spans="5:8" x14ac:dyDescent="0.3">
      <c r="E259" s="21"/>
      <c r="H259" s="22"/>
    </row>
    <row r="260" spans="5:8" x14ac:dyDescent="0.3">
      <c r="E260" s="21"/>
      <c r="H260" s="22"/>
    </row>
    <row r="261" spans="5:8" x14ac:dyDescent="0.3">
      <c r="E261" s="21"/>
      <c r="H261" s="22"/>
    </row>
    <row r="262" spans="5:8" x14ac:dyDescent="0.3">
      <c r="E262" s="21"/>
      <c r="H262" s="22"/>
    </row>
    <row r="263" spans="5:8" x14ac:dyDescent="0.3">
      <c r="E263" s="21"/>
      <c r="H263" s="22"/>
    </row>
    <row r="264" spans="5:8" x14ac:dyDescent="0.3">
      <c r="E264" s="21"/>
      <c r="H264" s="22"/>
    </row>
    <row r="265" spans="5:8" x14ac:dyDescent="0.3">
      <c r="E265" s="21"/>
      <c r="H265" s="22"/>
    </row>
    <row r="266" spans="5:8" x14ac:dyDescent="0.3">
      <c r="E266" s="21"/>
      <c r="H266" s="22"/>
    </row>
    <row r="267" spans="5:8" x14ac:dyDescent="0.3">
      <c r="E267" s="21"/>
      <c r="H267" s="22"/>
    </row>
    <row r="268" spans="5:8" x14ac:dyDescent="0.3">
      <c r="E268" s="21"/>
      <c r="H268" s="22"/>
    </row>
    <row r="269" spans="5:8" x14ac:dyDescent="0.3">
      <c r="E269" s="21"/>
      <c r="H269" s="22"/>
    </row>
    <row r="270" spans="5:8" x14ac:dyDescent="0.3">
      <c r="E270" s="21"/>
      <c r="H270" s="22"/>
    </row>
    <row r="271" spans="5:8" x14ac:dyDescent="0.3">
      <c r="E271" s="21"/>
      <c r="H271" s="22"/>
    </row>
    <row r="272" spans="5:8" x14ac:dyDescent="0.3">
      <c r="E272" s="21"/>
      <c r="H272" s="22"/>
    </row>
    <row r="273" spans="5:8" x14ac:dyDescent="0.3">
      <c r="E273" s="21"/>
      <c r="H273" s="22"/>
    </row>
    <row r="274" spans="5:8" x14ac:dyDescent="0.3">
      <c r="E274" s="21"/>
      <c r="H274" s="22"/>
    </row>
    <row r="275" spans="5:8" x14ac:dyDescent="0.3">
      <c r="E275" s="21"/>
      <c r="H275" s="22"/>
    </row>
    <row r="276" spans="5:8" x14ac:dyDescent="0.3">
      <c r="E276" s="21"/>
      <c r="H276" s="22"/>
    </row>
    <row r="277" spans="5:8" x14ac:dyDescent="0.3">
      <c r="E277" s="21"/>
      <c r="H277" s="22"/>
    </row>
    <row r="278" spans="5:8" x14ac:dyDescent="0.3">
      <c r="E278" s="21"/>
      <c r="H278" s="22"/>
    </row>
    <row r="279" spans="5:8" x14ac:dyDescent="0.3">
      <c r="E279" s="21"/>
      <c r="H279" s="22"/>
    </row>
    <row r="280" spans="5:8" x14ac:dyDescent="0.3">
      <c r="E280" s="21"/>
      <c r="H280" s="22"/>
    </row>
    <row r="281" spans="5:8" x14ac:dyDescent="0.3">
      <c r="E281" s="21"/>
      <c r="H281" s="22"/>
    </row>
    <row r="282" spans="5:8" x14ac:dyDescent="0.3">
      <c r="E282" s="21"/>
      <c r="H282" s="22"/>
    </row>
    <row r="283" spans="5:8" x14ac:dyDescent="0.3">
      <c r="E283" s="21"/>
      <c r="H283" s="22"/>
    </row>
    <row r="284" spans="5:8" x14ac:dyDescent="0.3">
      <c r="E284" s="21"/>
      <c r="H284" s="22"/>
    </row>
    <row r="285" spans="5:8" x14ac:dyDescent="0.3">
      <c r="E285" s="21"/>
      <c r="H285" s="22"/>
    </row>
    <row r="286" spans="5:8" x14ac:dyDescent="0.3">
      <c r="E286" s="21"/>
      <c r="H286" s="22"/>
    </row>
    <row r="287" spans="5:8" x14ac:dyDescent="0.3">
      <c r="E287" s="21"/>
      <c r="H287" s="22"/>
    </row>
    <row r="288" spans="5:8" x14ac:dyDescent="0.3">
      <c r="E288" s="21"/>
      <c r="H288" s="22"/>
    </row>
    <row r="289" spans="5:8" x14ac:dyDescent="0.3">
      <c r="E289" s="21"/>
      <c r="H289" s="22"/>
    </row>
    <row r="290" spans="5:8" x14ac:dyDescent="0.3">
      <c r="E290" s="21"/>
      <c r="H290" s="22"/>
    </row>
    <row r="291" spans="5:8" x14ac:dyDescent="0.3">
      <c r="E291" s="21"/>
      <c r="H291" s="22"/>
    </row>
    <row r="292" spans="5:8" x14ac:dyDescent="0.3">
      <c r="E292" s="21"/>
      <c r="H292" s="22"/>
    </row>
    <row r="293" spans="5:8" x14ac:dyDescent="0.3">
      <c r="E293" s="21"/>
      <c r="H293" s="22"/>
    </row>
    <row r="294" spans="5:8" x14ac:dyDescent="0.3">
      <c r="E294" s="21"/>
      <c r="H294" s="22"/>
    </row>
    <row r="295" spans="5:8" x14ac:dyDescent="0.3">
      <c r="E295" s="21"/>
      <c r="H295" s="22"/>
    </row>
    <row r="296" spans="5:8" x14ac:dyDescent="0.3">
      <c r="E296" s="21"/>
      <c r="H296" s="22"/>
    </row>
    <row r="297" spans="5:8" x14ac:dyDescent="0.3">
      <c r="E297" s="21"/>
      <c r="H297" s="22"/>
    </row>
    <row r="298" spans="5:8" x14ac:dyDescent="0.3">
      <c r="E298" s="21"/>
      <c r="H298" s="22"/>
    </row>
    <row r="299" spans="5:8" x14ac:dyDescent="0.3">
      <c r="E299" s="21"/>
      <c r="H299" s="22"/>
    </row>
    <row r="300" spans="5:8" x14ac:dyDescent="0.3">
      <c r="E300" s="21"/>
      <c r="H300" s="22"/>
    </row>
    <row r="301" spans="5:8" x14ac:dyDescent="0.3">
      <c r="E301" s="21"/>
      <c r="H301" s="22"/>
    </row>
    <row r="302" spans="5:8" x14ac:dyDescent="0.3">
      <c r="E302" s="21"/>
      <c r="H302" s="22"/>
    </row>
    <row r="303" spans="5:8" x14ac:dyDescent="0.3">
      <c r="E303" s="21"/>
      <c r="H303" s="22"/>
    </row>
    <row r="304" spans="5:8" x14ac:dyDescent="0.3">
      <c r="E304" s="21"/>
      <c r="H304" s="22"/>
    </row>
    <row r="305" spans="5:8" x14ac:dyDescent="0.3">
      <c r="E305" s="21"/>
      <c r="H305" s="22"/>
    </row>
    <row r="306" spans="5:8" x14ac:dyDescent="0.3">
      <c r="E306" s="21"/>
      <c r="H306" s="22"/>
    </row>
    <row r="307" spans="5:8" x14ac:dyDescent="0.3">
      <c r="E307" s="21"/>
      <c r="H307" s="22"/>
    </row>
    <row r="308" spans="5:8" x14ac:dyDescent="0.3">
      <c r="E308" s="21"/>
      <c r="H308" s="22"/>
    </row>
    <row r="309" spans="5:8" x14ac:dyDescent="0.3">
      <c r="E309" s="21"/>
      <c r="H309" s="22"/>
    </row>
    <row r="310" spans="5:8" x14ac:dyDescent="0.3">
      <c r="E310" s="21"/>
      <c r="H310" s="22"/>
    </row>
    <row r="311" spans="5:8" x14ac:dyDescent="0.3">
      <c r="E311" s="21"/>
      <c r="H311" s="22"/>
    </row>
    <row r="312" spans="5:8" x14ac:dyDescent="0.3">
      <c r="E312" s="21"/>
      <c r="H312" s="22"/>
    </row>
    <row r="313" spans="5:8" x14ac:dyDescent="0.3">
      <c r="E313" s="21"/>
      <c r="H313" s="22"/>
    </row>
    <row r="314" spans="5:8" x14ac:dyDescent="0.3">
      <c r="E314" s="21"/>
      <c r="H314" s="22"/>
    </row>
    <row r="315" spans="5:8" x14ac:dyDescent="0.3">
      <c r="E315" s="21"/>
      <c r="H315" s="22"/>
    </row>
    <row r="316" spans="5:8" x14ac:dyDescent="0.3">
      <c r="E316" s="21"/>
      <c r="H316" s="22"/>
    </row>
    <row r="317" spans="5:8" x14ac:dyDescent="0.3">
      <c r="E317" s="21"/>
      <c r="H317" s="22"/>
    </row>
    <row r="318" spans="5:8" x14ac:dyDescent="0.3">
      <c r="E318" s="21"/>
      <c r="H318" s="22"/>
    </row>
    <row r="319" spans="5:8" x14ac:dyDescent="0.3">
      <c r="E319" s="21"/>
      <c r="H319" s="22"/>
    </row>
    <row r="320" spans="5:8" x14ac:dyDescent="0.3">
      <c r="E320" s="21"/>
      <c r="H320" s="22"/>
    </row>
    <row r="321" spans="5:8" x14ac:dyDescent="0.3">
      <c r="E321" s="21"/>
      <c r="H321" s="22"/>
    </row>
    <row r="322" spans="5:8" x14ac:dyDescent="0.3">
      <c r="E322" s="21"/>
      <c r="H322" s="22"/>
    </row>
    <row r="323" spans="5:8" x14ac:dyDescent="0.3">
      <c r="E323" s="21"/>
      <c r="H323" s="22"/>
    </row>
    <row r="324" spans="5:8" x14ac:dyDescent="0.3">
      <c r="E324" s="21"/>
      <c r="H324" s="22"/>
    </row>
    <row r="325" spans="5:8" x14ac:dyDescent="0.3">
      <c r="E325" s="21"/>
      <c r="H325" s="22"/>
    </row>
    <row r="326" spans="5:8" x14ac:dyDescent="0.3">
      <c r="E326" s="21"/>
      <c r="H326" s="22"/>
    </row>
    <row r="327" spans="5:8" x14ac:dyDescent="0.3">
      <c r="E327" s="21"/>
      <c r="H327" s="22"/>
    </row>
    <row r="328" spans="5:8" x14ac:dyDescent="0.3">
      <c r="E328" s="21"/>
      <c r="H328" s="22"/>
    </row>
    <row r="329" spans="5:8" x14ac:dyDescent="0.3">
      <c r="E329" s="21"/>
      <c r="H329" s="22"/>
    </row>
    <row r="330" spans="5:8" x14ac:dyDescent="0.3">
      <c r="E330" s="21"/>
      <c r="H330" s="22"/>
    </row>
    <row r="331" spans="5:8" x14ac:dyDescent="0.3">
      <c r="E331" s="21"/>
      <c r="H331" s="22"/>
    </row>
    <row r="332" spans="5:8" x14ac:dyDescent="0.3">
      <c r="E332" s="21"/>
      <c r="H332" s="22"/>
    </row>
    <row r="333" spans="5:8" x14ac:dyDescent="0.3">
      <c r="E333" s="21"/>
      <c r="H333" s="22"/>
    </row>
    <row r="334" spans="5:8" x14ac:dyDescent="0.3">
      <c r="E334" s="21"/>
      <c r="H334" s="22"/>
    </row>
    <row r="335" spans="5:8" x14ac:dyDescent="0.3">
      <c r="E335" s="21"/>
      <c r="H335" s="22"/>
    </row>
    <row r="336" spans="5:8" x14ac:dyDescent="0.3">
      <c r="E336" s="21"/>
      <c r="H336" s="22"/>
    </row>
    <row r="337" spans="5:8" x14ac:dyDescent="0.3">
      <c r="E337" s="21"/>
      <c r="H337" s="22"/>
    </row>
    <row r="338" spans="5:8" x14ac:dyDescent="0.3">
      <c r="E338" s="21"/>
      <c r="H338" s="22"/>
    </row>
    <row r="339" spans="5:8" x14ac:dyDescent="0.3">
      <c r="E339" s="21"/>
      <c r="H339" s="22"/>
    </row>
    <row r="340" spans="5:8" x14ac:dyDescent="0.3">
      <c r="E340" s="21"/>
      <c r="H340" s="22"/>
    </row>
    <row r="341" spans="5:8" x14ac:dyDescent="0.3">
      <c r="E341" s="21"/>
      <c r="H341" s="22"/>
    </row>
    <row r="342" spans="5:8" x14ac:dyDescent="0.3">
      <c r="E342" s="21"/>
      <c r="H342" s="22"/>
    </row>
    <row r="343" spans="5:8" x14ac:dyDescent="0.3">
      <c r="E343" s="21"/>
      <c r="H343" s="22"/>
    </row>
    <row r="344" spans="5:8" x14ac:dyDescent="0.3">
      <c r="E344" s="21"/>
      <c r="H344" s="22"/>
    </row>
    <row r="345" spans="5:8" x14ac:dyDescent="0.3">
      <c r="E345" s="21"/>
      <c r="H345" s="22"/>
    </row>
    <row r="346" spans="5:8" x14ac:dyDescent="0.3">
      <c r="E346" s="21"/>
      <c r="H346" s="22"/>
    </row>
    <row r="347" spans="5:8" x14ac:dyDescent="0.3">
      <c r="E347" s="21"/>
      <c r="H347" s="22"/>
    </row>
    <row r="348" spans="5:8" x14ac:dyDescent="0.3">
      <c r="E348" s="21"/>
      <c r="H348" s="22"/>
    </row>
    <row r="349" spans="5:8" x14ac:dyDescent="0.3">
      <c r="E349" s="21"/>
      <c r="H349" s="22"/>
    </row>
    <row r="350" spans="5:8" x14ac:dyDescent="0.3">
      <c r="E350" s="21"/>
      <c r="H350" s="22"/>
    </row>
    <row r="351" spans="5:8" x14ac:dyDescent="0.3">
      <c r="E351" s="21"/>
      <c r="H351" s="22"/>
    </row>
    <row r="352" spans="5:8" x14ac:dyDescent="0.3">
      <c r="E352" s="21"/>
      <c r="H352" s="22"/>
    </row>
    <row r="353" spans="5:8" x14ac:dyDescent="0.3">
      <c r="E353" s="21"/>
      <c r="H353" s="22"/>
    </row>
    <row r="354" spans="5:8" x14ac:dyDescent="0.3">
      <c r="E354" s="21"/>
      <c r="H354" s="22"/>
    </row>
    <row r="355" spans="5:8" x14ac:dyDescent="0.3">
      <c r="E355" s="21"/>
      <c r="H355" s="22"/>
    </row>
    <row r="356" spans="5:8" x14ac:dyDescent="0.3">
      <c r="E356" s="21"/>
      <c r="H356" s="22"/>
    </row>
    <row r="357" spans="5:8" x14ac:dyDescent="0.3">
      <c r="E357" s="21"/>
      <c r="H357" s="22"/>
    </row>
    <row r="358" spans="5:8" x14ac:dyDescent="0.3">
      <c r="E358" s="21"/>
      <c r="H358" s="22"/>
    </row>
    <row r="359" spans="5:8" x14ac:dyDescent="0.3">
      <c r="E359" s="21"/>
      <c r="H359" s="22"/>
    </row>
    <row r="360" spans="5:8" x14ac:dyDescent="0.3">
      <c r="E360" s="21"/>
      <c r="H360" s="22"/>
    </row>
    <row r="361" spans="5:8" x14ac:dyDescent="0.3">
      <c r="E361" s="21"/>
      <c r="H361" s="22"/>
    </row>
    <row r="362" spans="5:8" x14ac:dyDescent="0.3">
      <c r="E362" s="21"/>
      <c r="H362" s="22"/>
    </row>
    <row r="363" spans="5:8" x14ac:dyDescent="0.3">
      <c r="E363" s="21"/>
      <c r="H363" s="22"/>
    </row>
    <row r="364" spans="5:8" x14ac:dyDescent="0.3">
      <c r="E364" s="21"/>
      <c r="H364" s="22"/>
    </row>
    <row r="365" spans="5:8" x14ac:dyDescent="0.3">
      <c r="E365" s="21"/>
      <c r="H365" s="22"/>
    </row>
    <row r="366" spans="5:8" x14ac:dyDescent="0.3">
      <c r="E366" s="21"/>
      <c r="H366" s="22"/>
    </row>
    <row r="367" spans="5:8" x14ac:dyDescent="0.3">
      <c r="E367" s="21"/>
      <c r="H367" s="22"/>
    </row>
    <row r="368" spans="5:8" x14ac:dyDescent="0.3">
      <c r="E368" s="21"/>
      <c r="H368" s="22"/>
    </row>
    <row r="369" spans="5:8" x14ac:dyDescent="0.3">
      <c r="E369" s="21"/>
      <c r="H369" s="22"/>
    </row>
    <row r="370" spans="5:8" x14ac:dyDescent="0.3">
      <c r="E370" s="21"/>
      <c r="H370" s="22"/>
    </row>
    <row r="371" spans="5:8" x14ac:dyDescent="0.3">
      <c r="E371" s="21"/>
      <c r="H371" s="22"/>
    </row>
    <row r="372" spans="5:8" x14ac:dyDescent="0.3">
      <c r="E372" s="21"/>
      <c r="H372" s="22"/>
    </row>
    <row r="373" spans="5:8" x14ac:dyDescent="0.3">
      <c r="E373" s="21"/>
      <c r="H373" s="22"/>
    </row>
    <row r="374" spans="5:8" x14ac:dyDescent="0.3">
      <c r="E374" s="21"/>
      <c r="H374" s="22"/>
    </row>
    <row r="375" spans="5:8" x14ac:dyDescent="0.3">
      <c r="E375" s="21"/>
      <c r="H375" s="22"/>
    </row>
    <row r="376" spans="5:8" x14ac:dyDescent="0.3">
      <c r="E376" s="21"/>
      <c r="H376" s="22"/>
    </row>
    <row r="377" spans="5:8" x14ac:dyDescent="0.3">
      <c r="E377" s="21"/>
      <c r="H377" s="22"/>
    </row>
    <row r="378" spans="5:8" x14ac:dyDescent="0.3">
      <c r="E378" s="21"/>
      <c r="H378" s="22"/>
    </row>
    <row r="379" spans="5:8" x14ac:dyDescent="0.3">
      <c r="E379" s="21"/>
      <c r="H379" s="22"/>
    </row>
    <row r="380" spans="5:8" x14ac:dyDescent="0.3">
      <c r="E380" s="21"/>
      <c r="H380" s="22"/>
    </row>
    <row r="381" spans="5:8" x14ac:dyDescent="0.3">
      <c r="E381" s="21"/>
      <c r="H381" s="22"/>
    </row>
    <row r="382" spans="5:8" x14ac:dyDescent="0.3">
      <c r="E382" s="21"/>
      <c r="H382" s="22"/>
    </row>
    <row r="383" spans="5:8" x14ac:dyDescent="0.3">
      <c r="E383" s="21"/>
      <c r="H383" s="22"/>
    </row>
    <row r="384" spans="5:8" x14ac:dyDescent="0.3">
      <c r="E384" s="21"/>
      <c r="H384" s="22"/>
    </row>
    <row r="385" spans="5:8" x14ac:dyDescent="0.3">
      <c r="E385" s="21"/>
      <c r="H385" s="22"/>
    </row>
    <row r="386" spans="5:8" x14ac:dyDescent="0.3">
      <c r="E386" s="21"/>
      <c r="H386" s="22"/>
    </row>
    <row r="387" spans="5:8" x14ac:dyDescent="0.3">
      <c r="E387" s="21"/>
      <c r="H387" s="22"/>
    </row>
    <row r="388" spans="5:8" x14ac:dyDescent="0.3">
      <c r="E388" s="21"/>
      <c r="H388" s="22"/>
    </row>
    <row r="389" spans="5:8" x14ac:dyDescent="0.3">
      <c r="E389" s="21"/>
      <c r="H389" s="22"/>
    </row>
    <row r="390" spans="5:8" x14ac:dyDescent="0.3">
      <c r="E390" s="21"/>
      <c r="H390" s="22"/>
    </row>
    <row r="391" spans="5:8" x14ac:dyDescent="0.3">
      <c r="E391" s="21"/>
      <c r="H391" s="22"/>
    </row>
    <row r="392" spans="5:8" x14ac:dyDescent="0.3">
      <c r="E392" s="21"/>
      <c r="H392" s="22"/>
    </row>
    <row r="393" spans="5:8" x14ac:dyDescent="0.3">
      <c r="E393" s="21"/>
      <c r="H393" s="22"/>
    </row>
    <row r="394" spans="5:8" x14ac:dyDescent="0.3">
      <c r="E394" s="21"/>
      <c r="H394" s="22"/>
    </row>
    <row r="395" spans="5:8" x14ac:dyDescent="0.3">
      <c r="E395" s="21"/>
      <c r="H395" s="22"/>
    </row>
    <row r="396" spans="5:8" x14ac:dyDescent="0.3">
      <c r="E396" s="21"/>
      <c r="H396" s="22"/>
    </row>
    <row r="397" spans="5:8" x14ac:dyDescent="0.3">
      <c r="E397" s="21"/>
      <c r="H397" s="22"/>
    </row>
    <row r="398" spans="5:8" x14ac:dyDescent="0.3">
      <c r="E398" s="21"/>
      <c r="H398" s="22"/>
    </row>
    <row r="399" spans="5:8" x14ac:dyDescent="0.3">
      <c r="E399" s="21"/>
      <c r="H399" s="22"/>
    </row>
    <row r="400" spans="5:8" x14ac:dyDescent="0.3">
      <c r="E400" s="21"/>
      <c r="H400" s="22"/>
    </row>
    <row r="401" spans="5:8" x14ac:dyDescent="0.3">
      <c r="E401" s="21"/>
      <c r="H401" s="22"/>
    </row>
    <row r="402" spans="5:8" x14ac:dyDescent="0.3">
      <c r="E402" s="21"/>
      <c r="H402" s="22"/>
    </row>
    <row r="403" spans="5:8" x14ac:dyDescent="0.3">
      <c r="E403" s="21"/>
      <c r="H403" s="22"/>
    </row>
    <row r="404" spans="5:8" x14ac:dyDescent="0.3">
      <c r="E404" s="21"/>
      <c r="H404" s="22"/>
    </row>
    <row r="405" spans="5:8" x14ac:dyDescent="0.3">
      <c r="E405" s="21"/>
      <c r="H405" s="22"/>
    </row>
    <row r="406" spans="5:8" x14ac:dyDescent="0.3">
      <c r="E406" s="21"/>
      <c r="H406" s="22"/>
    </row>
    <row r="407" spans="5:8" x14ac:dyDescent="0.3">
      <c r="E407" s="21"/>
      <c r="H407" s="22"/>
    </row>
    <row r="408" spans="5:8" x14ac:dyDescent="0.3">
      <c r="E408" s="21"/>
      <c r="H408" s="22"/>
    </row>
    <row r="409" spans="5:8" x14ac:dyDescent="0.3">
      <c r="E409" s="21"/>
      <c r="H409" s="22"/>
    </row>
    <row r="410" spans="5:8" x14ac:dyDescent="0.3">
      <c r="E410" s="21"/>
      <c r="H410" s="22"/>
    </row>
    <row r="411" spans="5:8" x14ac:dyDescent="0.3">
      <c r="E411" s="21"/>
      <c r="H411" s="22"/>
    </row>
    <row r="412" spans="5:8" x14ac:dyDescent="0.3">
      <c r="E412" s="21"/>
      <c r="H412" s="22"/>
    </row>
    <row r="413" spans="5:8" x14ac:dyDescent="0.3">
      <c r="E413" s="21"/>
      <c r="H413" s="22"/>
    </row>
    <row r="414" spans="5:8" x14ac:dyDescent="0.3">
      <c r="E414" s="21"/>
      <c r="H414" s="22"/>
    </row>
    <row r="415" spans="5:8" x14ac:dyDescent="0.3">
      <c r="E415" s="21"/>
      <c r="H415" s="22"/>
    </row>
    <row r="416" spans="5:8" x14ac:dyDescent="0.3">
      <c r="E416" s="21"/>
      <c r="H416" s="22"/>
    </row>
    <row r="417" spans="5:8" x14ac:dyDescent="0.3">
      <c r="E417" s="21"/>
      <c r="H417" s="22"/>
    </row>
    <row r="418" spans="5:8" x14ac:dyDescent="0.3">
      <c r="E418" s="21"/>
      <c r="H418" s="22"/>
    </row>
    <row r="419" spans="5:8" x14ac:dyDescent="0.3">
      <c r="E419" s="21"/>
      <c r="H419" s="22"/>
    </row>
    <row r="420" spans="5:8" x14ac:dyDescent="0.3">
      <c r="E420" s="21"/>
      <c r="H420" s="22"/>
    </row>
    <row r="421" spans="5:8" x14ac:dyDescent="0.3">
      <c r="E421" s="21"/>
      <c r="H421" s="22"/>
    </row>
    <row r="422" spans="5:8" x14ac:dyDescent="0.3">
      <c r="E422" s="21"/>
      <c r="H422" s="22"/>
    </row>
    <row r="423" spans="5:8" x14ac:dyDescent="0.3">
      <c r="E423" s="21"/>
      <c r="H423" s="22"/>
    </row>
    <row r="424" spans="5:8" x14ac:dyDescent="0.3">
      <c r="E424" s="21"/>
      <c r="H424" s="22"/>
    </row>
    <row r="425" spans="5:8" x14ac:dyDescent="0.3">
      <c r="E425" s="21"/>
      <c r="H425" s="22"/>
    </row>
    <row r="426" spans="5:8" x14ac:dyDescent="0.3">
      <c r="E426" s="21"/>
      <c r="H426" s="22"/>
    </row>
    <row r="427" spans="5:8" x14ac:dyDescent="0.3">
      <c r="E427" s="21"/>
      <c r="H427" s="22"/>
    </row>
    <row r="428" spans="5:8" x14ac:dyDescent="0.3">
      <c r="E428" s="21"/>
      <c r="H428" s="22"/>
    </row>
    <row r="429" spans="5:8" x14ac:dyDescent="0.3">
      <c r="E429" s="21"/>
      <c r="H429" s="22"/>
    </row>
    <row r="430" spans="5:8" x14ac:dyDescent="0.3">
      <c r="E430" s="21"/>
      <c r="H430" s="22"/>
    </row>
    <row r="431" spans="5:8" x14ac:dyDescent="0.3">
      <c r="E431" s="21"/>
      <c r="H431" s="22"/>
    </row>
    <row r="432" spans="5:8" x14ac:dyDescent="0.3">
      <c r="E432" s="21"/>
      <c r="H432" s="22"/>
    </row>
    <row r="433" spans="5:8" x14ac:dyDescent="0.3">
      <c r="E433" s="21"/>
      <c r="H433" s="22"/>
    </row>
    <row r="434" spans="5:8" x14ac:dyDescent="0.3">
      <c r="E434" s="21"/>
      <c r="H434" s="22"/>
    </row>
    <row r="435" spans="5:8" x14ac:dyDescent="0.3">
      <c r="E435" s="21"/>
      <c r="H435" s="22"/>
    </row>
    <row r="436" spans="5:8" x14ac:dyDescent="0.3">
      <c r="E436" s="21"/>
      <c r="H436" s="22"/>
    </row>
    <row r="437" spans="5:8" x14ac:dyDescent="0.3">
      <c r="E437" s="21"/>
      <c r="H437" s="22"/>
    </row>
    <row r="438" spans="5:8" x14ac:dyDescent="0.3">
      <c r="E438" s="21"/>
      <c r="H438" s="22"/>
    </row>
    <row r="439" spans="5:8" x14ac:dyDescent="0.3">
      <c r="E439" s="21"/>
      <c r="H439" s="22"/>
    </row>
    <row r="440" spans="5:8" x14ac:dyDescent="0.3">
      <c r="E440" s="21"/>
      <c r="H440" s="22"/>
    </row>
    <row r="441" spans="5:8" x14ac:dyDescent="0.3">
      <c r="E441" s="21"/>
      <c r="H441" s="22"/>
    </row>
    <row r="442" spans="5:8" x14ac:dyDescent="0.3">
      <c r="E442" s="21"/>
      <c r="H442" s="22"/>
    </row>
    <row r="443" spans="5:8" x14ac:dyDescent="0.3">
      <c r="E443" s="21"/>
      <c r="H443" s="22"/>
    </row>
    <row r="444" spans="5:8" x14ac:dyDescent="0.3">
      <c r="E444" s="21"/>
      <c r="H444" s="22"/>
    </row>
    <row r="445" spans="5:8" x14ac:dyDescent="0.3">
      <c r="E445" s="21"/>
      <c r="H445" s="22"/>
    </row>
    <row r="446" spans="5:8" x14ac:dyDescent="0.3">
      <c r="E446" s="21"/>
      <c r="H446" s="22"/>
    </row>
    <row r="447" spans="5:8" x14ac:dyDescent="0.3">
      <c r="E447" s="21"/>
      <c r="H447" s="22"/>
    </row>
    <row r="448" spans="5:8" x14ac:dyDescent="0.3">
      <c r="E448" s="21"/>
      <c r="H448" s="22"/>
    </row>
    <row r="449" spans="5:8" x14ac:dyDescent="0.3">
      <c r="E449" s="21"/>
      <c r="H449" s="22"/>
    </row>
    <row r="450" spans="5:8" x14ac:dyDescent="0.3">
      <c r="E450" s="21"/>
      <c r="H450" s="22"/>
    </row>
    <row r="451" spans="5:8" x14ac:dyDescent="0.3">
      <c r="E451" s="21"/>
      <c r="H451" s="22"/>
    </row>
    <row r="452" spans="5:8" x14ac:dyDescent="0.3">
      <c r="E452" s="21"/>
      <c r="H452" s="22"/>
    </row>
    <row r="453" spans="5:8" x14ac:dyDescent="0.3">
      <c r="E453" s="21"/>
      <c r="H453" s="22"/>
    </row>
    <row r="454" spans="5:8" x14ac:dyDescent="0.3">
      <c r="E454" s="21"/>
      <c r="H454" s="22"/>
    </row>
    <row r="455" spans="5:8" x14ac:dyDescent="0.3">
      <c r="E455" s="21"/>
      <c r="H455" s="22"/>
    </row>
    <row r="456" spans="5:8" x14ac:dyDescent="0.3">
      <c r="E456" s="21"/>
      <c r="H456" s="22"/>
    </row>
    <row r="457" spans="5:8" x14ac:dyDescent="0.3">
      <c r="E457" s="21"/>
      <c r="H457" s="22"/>
    </row>
    <row r="458" spans="5:8" x14ac:dyDescent="0.3">
      <c r="E458" s="21"/>
      <c r="H458" s="22"/>
    </row>
    <row r="459" spans="5:8" x14ac:dyDescent="0.3">
      <c r="E459" s="21"/>
      <c r="H459" s="22"/>
    </row>
    <row r="460" spans="5:8" x14ac:dyDescent="0.3">
      <c r="E460" s="21"/>
      <c r="H460" s="22"/>
    </row>
    <row r="461" spans="5:8" x14ac:dyDescent="0.3">
      <c r="E461" s="21"/>
      <c r="H461" s="22"/>
    </row>
    <row r="462" spans="5:8" x14ac:dyDescent="0.3">
      <c r="E462" s="21"/>
      <c r="H462" s="22"/>
    </row>
    <row r="463" spans="5:8" x14ac:dyDescent="0.3">
      <c r="E463" s="21"/>
      <c r="H463" s="22"/>
    </row>
    <row r="464" spans="5:8" x14ac:dyDescent="0.3">
      <c r="E464" s="21"/>
      <c r="H464" s="22"/>
    </row>
    <row r="465" spans="5:8" x14ac:dyDescent="0.3">
      <c r="E465" s="21"/>
      <c r="H465" s="22"/>
    </row>
    <row r="466" spans="5:8" x14ac:dyDescent="0.3">
      <c r="E466" s="21"/>
      <c r="H466" s="22"/>
    </row>
    <row r="467" spans="5:8" x14ac:dyDescent="0.3">
      <c r="E467" s="21"/>
      <c r="H467" s="22"/>
    </row>
    <row r="468" spans="5:8" x14ac:dyDescent="0.3">
      <c r="E468" s="21"/>
      <c r="H468" s="22"/>
    </row>
    <row r="469" spans="5:8" x14ac:dyDescent="0.3">
      <c r="E469" s="21"/>
      <c r="H469" s="22"/>
    </row>
    <row r="470" spans="5:8" x14ac:dyDescent="0.3">
      <c r="E470" s="21"/>
      <c r="H470" s="22"/>
    </row>
    <row r="471" spans="5:8" x14ac:dyDescent="0.3">
      <c r="E471" s="21"/>
      <c r="H471" s="22"/>
    </row>
    <row r="472" spans="5:8" x14ac:dyDescent="0.3">
      <c r="E472" s="21"/>
      <c r="H472" s="22"/>
    </row>
    <row r="473" spans="5:8" x14ac:dyDescent="0.3">
      <c r="E473" s="21"/>
      <c r="H473" s="22"/>
    </row>
    <row r="474" spans="5:8" x14ac:dyDescent="0.3">
      <c r="E474" s="21"/>
      <c r="H474" s="22"/>
    </row>
    <row r="475" spans="5:8" x14ac:dyDescent="0.3">
      <c r="E475" s="21"/>
      <c r="H475" s="22"/>
    </row>
    <row r="476" spans="5:8" x14ac:dyDescent="0.3">
      <c r="E476" s="21"/>
      <c r="H476" s="22"/>
    </row>
    <row r="477" spans="5:8" x14ac:dyDescent="0.3">
      <c r="E477" s="21"/>
      <c r="H477" s="22"/>
    </row>
    <row r="478" spans="5:8" x14ac:dyDescent="0.3">
      <c r="E478" s="21"/>
      <c r="H478" s="22"/>
    </row>
    <row r="479" spans="5:8" x14ac:dyDescent="0.3">
      <c r="E479" s="21"/>
      <c r="H479" s="22"/>
    </row>
    <row r="480" spans="5:8" x14ac:dyDescent="0.3">
      <c r="E480" s="21"/>
      <c r="H480" s="22"/>
    </row>
    <row r="481" spans="5:8" x14ac:dyDescent="0.3">
      <c r="E481" s="21"/>
      <c r="H481" s="22"/>
    </row>
    <row r="482" spans="5:8" x14ac:dyDescent="0.3">
      <c r="E482" s="21"/>
      <c r="H482" s="22"/>
    </row>
    <row r="483" spans="5:8" x14ac:dyDescent="0.3">
      <c r="E483" s="21"/>
      <c r="H483" s="22"/>
    </row>
    <row r="484" spans="5:8" x14ac:dyDescent="0.3">
      <c r="E484" s="21"/>
      <c r="H484" s="22"/>
    </row>
    <row r="485" spans="5:8" x14ac:dyDescent="0.3">
      <c r="E485" s="21"/>
      <c r="H485" s="22"/>
    </row>
    <row r="486" spans="5:8" x14ac:dyDescent="0.3">
      <c r="E486" s="21"/>
      <c r="H486" s="22"/>
    </row>
    <row r="487" spans="5:8" x14ac:dyDescent="0.3">
      <c r="E487" s="21"/>
      <c r="H487" s="22"/>
    </row>
    <row r="488" spans="5:8" x14ac:dyDescent="0.3">
      <c r="E488" s="21"/>
      <c r="H488" s="22"/>
    </row>
    <row r="489" spans="5:8" x14ac:dyDescent="0.3">
      <c r="E489" s="21"/>
      <c r="H489" s="22"/>
    </row>
    <row r="490" spans="5:8" x14ac:dyDescent="0.3">
      <c r="E490" s="21"/>
      <c r="H490" s="22"/>
    </row>
    <row r="491" spans="5:8" x14ac:dyDescent="0.3">
      <c r="E491" s="21"/>
      <c r="H491" s="22"/>
    </row>
    <row r="492" spans="5:8" x14ac:dyDescent="0.3">
      <c r="E492" s="21"/>
      <c r="H492" s="22"/>
    </row>
    <row r="493" spans="5:8" x14ac:dyDescent="0.3">
      <c r="E493" s="21"/>
      <c r="H493" s="22"/>
    </row>
    <row r="494" spans="5:8" x14ac:dyDescent="0.3">
      <c r="E494" s="21"/>
      <c r="H494" s="22"/>
    </row>
    <row r="495" spans="5:8" x14ac:dyDescent="0.3">
      <c r="E495" s="21"/>
      <c r="H495" s="22"/>
    </row>
    <row r="496" spans="5:8" x14ac:dyDescent="0.3">
      <c r="E496" s="21"/>
      <c r="H496" s="22"/>
    </row>
    <row r="497" spans="5:8" x14ac:dyDescent="0.3">
      <c r="E497" s="21"/>
      <c r="H497" s="22"/>
    </row>
    <row r="498" spans="5:8" x14ac:dyDescent="0.3">
      <c r="E498" s="21"/>
      <c r="H498" s="22"/>
    </row>
    <row r="499" spans="5:8" x14ac:dyDescent="0.3">
      <c r="E499" s="21"/>
      <c r="H499" s="22"/>
    </row>
    <row r="500" spans="5:8" x14ac:dyDescent="0.3">
      <c r="E500" s="21"/>
      <c r="H500" s="22"/>
    </row>
  </sheetData>
  <conditionalFormatting sqref="A5:I14">
    <cfRule type="expression" dxfId="5" priority="1">
      <formula>$G5="erledigt"</formula>
    </cfRule>
  </conditionalFormatting>
  <conditionalFormatting sqref="D5:D14">
    <cfRule type="expression" dxfId="4" priority="5">
      <formula>$D5="hoch"</formula>
    </cfRule>
  </conditionalFormatting>
  <conditionalFormatting sqref="G5:G14">
    <cfRule type="expression" dxfId="3" priority="2">
      <formula>$G5="überfällig"</formula>
    </cfRule>
    <cfRule type="expression" dxfId="2" priority="3">
      <formula>$G5="bald fällig"</formula>
    </cfRule>
    <cfRule type="expression" dxfId="1" priority="4">
      <formula>$G5="ok"</formula>
    </cfRule>
  </conditionalFormatting>
  <dataValidations count="1">
    <dataValidation type="list" allowBlank="1" showInputMessage="1" showErrorMessage="1" sqref="C5:C14" xr:uid="{757B430C-0C8F-4F48-904D-F7E104371F56}">
      <formula1>INDIRECT("Team[Team]")</formula1>
    </dataValidation>
  </dataValidations>
  <printOptions horizontalCentered="1"/>
  <pageMargins left="0.59055118110236215" right="0.59055118110236215" top="0.70866141732283472" bottom="0.70866141732283472" header="0.3" footer="0.3"/>
  <pageSetup paperSize="9" scale="89" fitToHeight="0" orientation="landscape" r:id="rId1"/>
  <headerFooter>
    <oddFooter>&amp;C&amp;8Excel mit Copilot 2027&amp;L&amp;8&amp;R&amp;8Seite &amp;P von &amp;N</oddFoot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5E15C5E-9636-49FB-96F4-93DE5D4CBF49}">
          <x14:formula1>
            <xm:f>Listen!$C$4:$C$6</xm:f>
          </x14:formula1>
          <xm:sqref>D5:D14</xm:sqref>
        </x14:dataValidation>
        <x14:dataValidation type="list" allowBlank="1" showInputMessage="1" showErrorMessage="1" xr:uid="{9B90BD6D-2A19-4390-AFDB-3881D5501CF7}">
          <x14:formula1>
            <xm:f>Listen!$E$4</xm:f>
          </x14:formula1>
          <xm:sqref>F5:F14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6076A-D08A-4CC7-BAC1-84F254AEA1DA}">
  <sheetPr>
    <pageSetUpPr fitToPage="1"/>
  </sheetPr>
  <dimension ref="A1:H60"/>
  <sheetViews>
    <sheetView workbookViewId="0"/>
  </sheetViews>
  <sheetFormatPr baseColWidth="10" defaultRowHeight="14.4" x14ac:dyDescent="0.3"/>
  <cols>
    <col min="1" max="1" width="34.77734375" customWidth="1"/>
    <col min="2" max="4" width="12.77734375" customWidth="1"/>
    <col min="5" max="8" width="11.77734375" customWidth="1"/>
  </cols>
  <sheetData>
    <row r="1" spans="1:8" ht="30" customHeight="1" x14ac:dyDescent="0.45">
      <c r="A1" s="16" t="s">
        <v>68</v>
      </c>
    </row>
    <row r="2" spans="1:8" x14ac:dyDescent="0.3">
      <c r="A2" s="14" t="str">
        <f ca="1">"Stand: "&amp;TEXT(TODAY(),"TTTT, TT.MM.JJJJ")</f>
        <v>Stand: Dienstag, 27.10.2026</v>
      </c>
    </row>
    <row r="4" spans="1:8" x14ac:dyDescent="0.3">
      <c r="A4" s="10" t="s">
        <v>53</v>
      </c>
      <c r="B4" s="10" t="s">
        <v>69</v>
      </c>
      <c r="D4" s="10" t="s">
        <v>51</v>
      </c>
      <c r="E4" s="10" t="s">
        <v>66</v>
      </c>
      <c r="F4" s="10" t="s">
        <v>67</v>
      </c>
      <c r="G4" s="10" t="s">
        <v>70</v>
      </c>
      <c r="H4" s="10" t="s">
        <v>73</v>
      </c>
    </row>
    <row r="5" spans="1:8" x14ac:dyDescent="0.3">
      <c r="A5" s="30" t="s">
        <v>67</v>
      </c>
      <c r="B5">
        <f ca="1">COUNTIF(Aufgaben[Status],A5)</f>
        <v>2</v>
      </c>
      <c r="D5" t="str" cm="1">
        <f t="array" ref="D5:D8">_xlfn._xlws.FILTER(Team[Team],Team[Team]&lt;&gt;"")</f>
        <v>Anna</v>
      </c>
      <c r="E5" s="24" cm="1">
        <f t="array" ref="E5:E8">COUNTIFS(Aufgaben[Wer],_xlfn.ANCHORARRAY(D5),Aufgaben[Status],"&lt;&gt;erledigt",Aufgaben[Status],"&lt;&gt;")</f>
        <v>3</v>
      </c>
      <c r="F5" s="24" cm="1">
        <f t="array" ref="F5:F8">COUNTIFS(Aufgaben[Wer],_xlfn.ANCHORARRAY(D5),Aufgaben[Status],"überfällig")</f>
        <v>1</v>
      </c>
      <c r="G5" s="24" cm="1">
        <f t="array" ref="G5:G8">COUNTIFS(Aufgaben[Wer],_xlfn.ANCHORARRAY(D5),Aufgaben[Status],"bald fällig")</f>
        <v>1</v>
      </c>
      <c r="H5" s="24" cm="1">
        <f t="array" ref="H5:H8">COUNTIFS(Aufgaben[Wer],_xlfn.ANCHORARRAY(D5),Aufgaben[Status],"erledigt")</f>
        <v>0</v>
      </c>
    </row>
    <row r="6" spans="1:8" x14ac:dyDescent="0.3">
      <c r="A6" s="31" t="s">
        <v>70</v>
      </c>
      <c r="B6">
        <f ca="1">COUNTIF(Aufgaben[Status],A6)</f>
        <v>3</v>
      </c>
      <c r="D6" t="str">
        <v>Ben</v>
      </c>
      <c r="E6" s="24">
        <v>2</v>
      </c>
      <c r="F6" s="24">
        <v>0</v>
      </c>
      <c r="G6" s="24">
        <v>0</v>
      </c>
      <c r="H6" s="24">
        <v>1</v>
      </c>
    </row>
    <row r="7" spans="1:8" x14ac:dyDescent="0.3">
      <c r="A7" s="32" t="s">
        <v>71</v>
      </c>
      <c r="B7">
        <f ca="1">COUNTIF(Aufgaben[Status],A7)</f>
        <v>3</v>
      </c>
      <c r="D7" t="str">
        <v>Carla</v>
      </c>
      <c r="E7" s="24">
        <v>2</v>
      </c>
      <c r="F7" s="24">
        <v>1</v>
      </c>
      <c r="G7" s="24">
        <v>1</v>
      </c>
      <c r="H7" s="24">
        <v>0</v>
      </c>
    </row>
    <row r="8" spans="1:8" x14ac:dyDescent="0.3">
      <c r="A8" t="s">
        <v>72</v>
      </c>
      <c r="B8">
        <f ca="1">COUNTIF(Aufgaben[Status],A8)</f>
        <v>1</v>
      </c>
      <c r="D8" t="str">
        <v>Deniz</v>
      </c>
      <c r="E8" s="24">
        <v>2</v>
      </c>
      <c r="F8" s="24">
        <v>0</v>
      </c>
      <c r="G8" s="24">
        <v>1</v>
      </c>
      <c r="H8" s="24">
        <v>0</v>
      </c>
    </row>
    <row r="9" spans="1:8" x14ac:dyDescent="0.3">
      <c r="A9" s="14" t="s">
        <v>73</v>
      </c>
      <c r="B9">
        <f ca="1">COUNTIF(Aufgaben[Status],A9)</f>
        <v>1</v>
      </c>
      <c r="E9" s="24"/>
      <c r="F9" s="24"/>
      <c r="G9" s="24"/>
      <c r="H9" s="24"/>
    </row>
    <row r="10" spans="1:8" x14ac:dyDescent="0.3">
      <c r="A10" s="29" t="s">
        <v>74</v>
      </c>
      <c r="B10" s="29">
        <f ca="1">SUM(B5:B9)</f>
        <v>10</v>
      </c>
      <c r="E10" s="24"/>
      <c r="F10" s="24"/>
      <c r="G10" s="24"/>
      <c r="H10" s="24"/>
    </row>
    <row r="11" spans="1:8" x14ac:dyDescent="0.3">
      <c r="E11" s="24"/>
      <c r="F11" s="24"/>
      <c r="G11" s="24"/>
      <c r="H11" s="24"/>
    </row>
    <row r="12" spans="1:8" x14ac:dyDescent="0.3">
      <c r="E12" s="24"/>
      <c r="F12" s="24"/>
      <c r="G12" s="24"/>
      <c r="H12" s="24"/>
    </row>
    <row r="13" spans="1:8" x14ac:dyDescent="0.3">
      <c r="A13" s="33" t="s">
        <v>75</v>
      </c>
      <c r="E13" s="24"/>
      <c r="F13" s="24"/>
      <c r="G13" s="24"/>
      <c r="H13" s="24"/>
    </row>
    <row r="14" spans="1:8" x14ac:dyDescent="0.3">
      <c r="A14" s="10" t="s">
        <v>50</v>
      </c>
      <c r="B14" s="10" t="s">
        <v>51</v>
      </c>
      <c r="C14" s="10" t="s">
        <v>52</v>
      </c>
      <c r="E14" s="24"/>
      <c r="F14" s="24"/>
      <c r="G14" s="24"/>
      <c r="H14" s="24"/>
    </row>
    <row r="15" spans="1:8" x14ac:dyDescent="0.3">
      <c r="A15" t="str" cm="1">
        <f t="array" aca="1" ref="A15:C16" ca="1">_xlfn.LET(_xlpm.f_,_xlfn._xlws.SORT(_xlfn._xlws.FILTER(Aufgaben[[Aufgabe]:[Fällig am]],Aufgaben[Status]="überfällig"),4,1),IFERROR(INDEX(_xlpm.f_,_xlfn.SEQUENCE(ROWS(_xlpm.f_)),{1,2,4}),"Nichts überfällig."))</f>
        <v>Druckerpatronen bestellen</v>
      </c>
      <c r="B15" t="str">
        <f ca="1"/>
        <v>Carla</v>
      </c>
      <c r="C15" s="20">
        <f ca="1"/>
        <v>46314</v>
      </c>
      <c r="E15" s="24"/>
      <c r="F15" s="24"/>
      <c r="G15" s="24"/>
      <c r="H15" s="24"/>
    </row>
    <row r="16" spans="1:8" x14ac:dyDescent="0.3">
      <c r="A16" t="str">
        <f ca="1"/>
        <v>Angebot für Hotel Seeblick schreiben</v>
      </c>
      <c r="B16" t="str">
        <f ca="1"/>
        <v>Anna</v>
      </c>
      <c r="C16" s="20">
        <f ca="1"/>
        <v>46319</v>
      </c>
      <c r="E16" s="24"/>
      <c r="F16" s="24"/>
      <c r="G16" s="24"/>
      <c r="H16" s="24"/>
    </row>
    <row r="17" spans="3:8" x14ac:dyDescent="0.3">
      <c r="C17" s="20"/>
      <c r="E17" s="24"/>
      <c r="F17" s="24"/>
      <c r="G17" s="24"/>
      <c r="H17" s="24"/>
    </row>
    <row r="18" spans="3:8" x14ac:dyDescent="0.3">
      <c r="C18" s="20"/>
      <c r="E18" s="24"/>
      <c r="F18" s="24"/>
      <c r="G18" s="24"/>
      <c r="H18" s="24"/>
    </row>
    <row r="19" spans="3:8" x14ac:dyDescent="0.3">
      <c r="C19" s="20"/>
      <c r="E19" s="24"/>
      <c r="F19" s="24"/>
      <c r="G19" s="24"/>
      <c r="H19" s="24"/>
    </row>
    <row r="20" spans="3:8" x14ac:dyDescent="0.3">
      <c r="C20" s="20"/>
      <c r="E20" s="24"/>
      <c r="F20" s="24"/>
      <c r="G20" s="24"/>
      <c r="H20" s="24"/>
    </row>
    <row r="21" spans="3:8" x14ac:dyDescent="0.3">
      <c r="C21" s="20"/>
      <c r="E21" s="24"/>
      <c r="F21" s="24"/>
      <c r="G21" s="24"/>
      <c r="H21" s="24"/>
    </row>
    <row r="22" spans="3:8" x14ac:dyDescent="0.3">
      <c r="C22" s="20"/>
      <c r="E22" s="24"/>
      <c r="F22" s="24"/>
      <c r="G22" s="24"/>
      <c r="H22" s="24"/>
    </row>
    <row r="23" spans="3:8" x14ac:dyDescent="0.3">
      <c r="C23" s="20"/>
      <c r="E23" s="24"/>
      <c r="F23" s="24"/>
      <c r="G23" s="24"/>
      <c r="H23" s="24"/>
    </row>
    <row r="24" spans="3:8" x14ac:dyDescent="0.3">
      <c r="C24" s="20"/>
      <c r="E24" s="24"/>
      <c r="F24" s="24"/>
      <c r="G24" s="24"/>
      <c r="H24" s="24"/>
    </row>
    <row r="25" spans="3:8" x14ac:dyDescent="0.3">
      <c r="C25" s="20"/>
      <c r="E25" s="24"/>
      <c r="F25" s="24"/>
      <c r="G25" s="24"/>
      <c r="H25" s="24"/>
    </row>
    <row r="26" spans="3:8" x14ac:dyDescent="0.3">
      <c r="C26" s="20"/>
      <c r="E26" s="24"/>
      <c r="F26" s="24"/>
      <c r="G26" s="24"/>
      <c r="H26" s="24"/>
    </row>
    <row r="27" spans="3:8" x14ac:dyDescent="0.3">
      <c r="C27" s="20"/>
      <c r="E27" s="24"/>
      <c r="F27" s="24"/>
      <c r="G27" s="24"/>
      <c r="H27" s="24"/>
    </row>
    <row r="28" spans="3:8" x14ac:dyDescent="0.3">
      <c r="C28" s="20"/>
      <c r="E28" s="24"/>
      <c r="F28" s="24"/>
      <c r="G28" s="24"/>
      <c r="H28" s="24"/>
    </row>
    <row r="29" spans="3:8" x14ac:dyDescent="0.3">
      <c r="C29" s="20"/>
      <c r="E29" s="24"/>
      <c r="F29" s="24"/>
      <c r="G29" s="24"/>
      <c r="H29" s="24"/>
    </row>
    <row r="30" spans="3:8" x14ac:dyDescent="0.3">
      <c r="C30" s="20"/>
      <c r="E30" s="24"/>
      <c r="F30" s="24"/>
      <c r="G30" s="24"/>
      <c r="H30" s="24"/>
    </row>
    <row r="31" spans="3:8" x14ac:dyDescent="0.3">
      <c r="C31" s="20"/>
    </row>
    <row r="32" spans="3:8" x14ac:dyDescent="0.3">
      <c r="C32" s="20"/>
    </row>
    <row r="33" spans="3:3" x14ac:dyDescent="0.3">
      <c r="C33" s="20"/>
    </row>
    <row r="34" spans="3:3" x14ac:dyDescent="0.3">
      <c r="C34" s="20"/>
    </row>
    <row r="35" spans="3:3" x14ac:dyDescent="0.3">
      <c r="C35" s="20"/>
    </row>
    <row r="36" spans="3:3" x14ac:dyDescent="0.3">
      <c r="C36" s="20"/>
    </row>
    <row r="37" spans="3:3" x14ac:dyDescent="0.3">
      <c r="C37" s="20"/>
    </row>
    <row r="38" spans="3:3" x14ac:dyDescent="0.3">
      <c r="C38" s="20"/>
    </row>
    <row r="39" spans="3:3" x14ac:dyDescent="0.3">
      <c r="C39" s="20"/>
    </row>
    <row r="40" spans="3:3" x14ac:dyDescent="0.3">
      <c r="C40" s="20"/>
    </row>
    <row r="41" spans="3:3" x14ac:dyDescent="0.3">
      <c r="C41" s="20"/>
    </row>
    <row r="42" spans="3:3" x14ac:dyDescent="0.3">
      <c r="C42" s="20"/>
    </row>
    <row r="43" spans="3:3" x14ac:dyDescent="0.3">
      <c r="C43" s="20"/>
    </row>
    <row r="44" spans="3:3" x14ac:dyDescent="0.3">
      <c r="C44" s="20"/>
    </row>
    <row r="45" spans="3:3" x14ac:dyDescent="0.3">
      <c r="C45" s="20"/>
    </row>
    <row r="46" spans="3:3" x14ac:dyDescent="0.3">
      <c r="C46" s="20"/>
    </row>
    <row r="47" spans="3:3" x14ac:dyDescent="0.3">
      <c r="C47" s="20"/>
    </row>
    <row r="48" spans="3:3" x14ac:dyDescent="0.3">
      <c r="C48" s="20"/>
    </row>
    <row r="49" spans="3:3" x14ac:dyDescent="0.3">
      <c r="C49" s="20"/>
    </row>
    <row r="50" spans="3:3" x14ac:dyDescent="0.3">
      <c r="C50" s="20"/>
    </row>
    <row r="51" spans="3:3" x14ac:dyDescent="0.3">
      <c r="C51" s="20"/>
    </row>
    <row r="52" spans="3:3" x14ac:dyDescent="0.3">
      <c r="C52" s="20"/>
    </row>
    <row r="53" spans="3:3" x14ac:dyDescent="0.3">
      <c r="C53" s="20"/>
    </row>
    <row r="54" spans="3:3" x14ac:dyDescent="0.3">
      <c r="C54" s="20"/>
    </row>
    <row r="55" spans="3:3" x14ac:dyDescent="0.3">
      <c r="C55" s="20"/>
    </row>
    <row r="56" spans="3:3" x14ac:dyDescent="0.3">
      <c r="C56" s="20"/>
    </row>
    <row r="57" spans="3:3" x14ac:dyDescent="0.3">
      <c r="C57" s="20"/>
    </row>
    <row r="58" spans="3:3" x14ac:dyDescent="0.3">
      <c r="C58" s="20"/>
    </row>
    <row r="59" spans="3:3" x14ac:dyDescent="0.3">
      <c r="C59" s="20"/>
    </row>
    <row r="60" spans="3:3" x14ac:dyDescent="0.3">
      <c r="C60" s="20"/>
    </row>
  </sheetData>
  <conditionalFormatting sqref="F5:F30">
    <cfRule type="expression" dxfId="0" priority="1">
      <formula>AND(ISNUMBER(F5),F5&gt;0)</formula>
    </cfRule>
  </conditionalFormatting>
  <printOptions horizontalCentered="1"/>
  <pageMargins left="0.59055118110236215" right="0.59055118110236215" top="0.70866141732283472" bottom="0.70866141732283472" header="0.3" footer="0.3"/>
  <pageSetup paperSize="9" scale="75" orientation="portrait" r:id="rId1"/>
  <headerFooter>
    <oddFooter>&amp;C&amp;8Excel mit Copilot 2027&amp;L&amp;8&amp;R&amp;8Seite &amp;P von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D718C-7176-4116-ACBF-9AABA18FF14C}">
  <dimension ref="A1:H7"/>
  <sheetViews>
    <sheetView workbookViewId="0"/>
  </sheetViews>
  <sheetFormatPr baseColWidth="10" defaultRowHeight="14.4" x14ac:dyDescent="0.3"/>
  <cols>
    <col min="1" max="1" width="18.77734375" customWidth="1"/>
    <col min="2" max="2" width="3.77734375" customWidth="1"/>
    <col min="3" max="3" width="12.77734375" customWidth="1"/>
    <col min="4" max="4" width="3.77734375" customWidth="1"/>
    <col min="5" max="5" width="10.77734375" customWidth="1"/>
    <col min="6" max="6" width="3.77734375" customWidth="1"/>
    <col min="7" max="7" width="28.77734375" customWidth="1"/>
    <col min="8" max="8" width="8.77734375" customWidth="1"/>
  </cols>
  <sheetData>
    <row r="1" spans="1:8" ht="30" customHeight="1" x14ac:dyDescent="0.45">
      <c r="A1" s="16" t="s">
        <v>34</v>
      </c>
    </row>
    <row r="3" spans="1:8" x14ac:dyDescent="0.3">
      <c r="A3" t="s">
        <v>35</v>
      </c>
      <c r="C3" s="10" t="s">
        <v>40</v>
      </c>
      <c r="E3" s="10" t="s">
        <v>44</v>
      </c>
      <c r="G3" s="18" t="s">
        <v>46</v>
      </c>
    </row>
    <row r="4" spans="1:8" x14ac:dyDescent="0.3">
      <c r="A4" s="17" t="s">
        <v>36</v>
      </c>
      <c r="C4" t="s">
        <v>41</v>
      </c>
      <c r="E4" t="s">
        <v>45</v>
      </c>
      <c r="G4" s="19">
        <v>7</v>
      </c>
      <c r="H4" t="s">
        <v>47</v>
      </c>
    </row>
    <row r="5" spans="1:8" x14ac:dyDescent="0.3">
      <c r="A5" s="17" t="s">
        <v>37</v>
      </c>
      <c r="C5" t="s">
        <v>42</v>
      </c>
    </row>
    <row r="6" spans="1:8" x14ac:dyDescent="0.3">
      <c r="A6" s="17" t="s">
        <v>38</v>
      </c>
      <c r="C6" t="s">
        <v>43</v>
      </c>
    </row>
    <row r="7" spans="1:8" x14ac:dyDescent="0.3">
      <c r="A7" s="17" t="s">
        <v>39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So geht's</vt:lpstr>
      <vt:lpstr>Aufgaben</vt:lpstr>
      <vt:lpstr>Übersicht</vt:lpstr>
      <vt:lpstr>Listen</vt:lpstr>
      <vt:lpstr>'So geht''s'!Druckbereich</vt:lpstr>
      <vt:lpstr>Aufgaben!Drucktitel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cp:lastPrinted>2026-10-27T06:09:18Z</cp:lastPrinted>
  <dcterms:created xsi:type="dcterms:W3CDTF">2026-10-27T06:08:08Z</dcterms:created>
  <dcterms:modified xsi:type="dcterms:W3CDTF">2026-10-27T06:09:19Z</dcterms:modified>
</cp:coreProperties>
</file>