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D55B759-8CFC-4088-8FCC-DD15AB5EA188}" xr6:coauthVersionLast="47" xr6:coauthVersionMax="47" xr10:uidLastSave="{00000000-0000-0000-0000-000000000000}"/>
  <bookViews>
    <workbookView xWindow="480" yWindow="240" windowWidth="18000" windowHeight="12000" xr2:uid="{6DF3B9DF-F340-4BDA-BF84-1CF48A3D9585}"/>
  </bookViews>
  <sheets>
    <sheet name="Budget" sheetId="1" r:id="rId1"/>
    <sheet name="Ausgab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 a="1"/>
  <c r="C9" i="1"/>
  <c r="D9" i="1" s="1"/>
  <c r="E9" i="1" s="1"/>
  <c r="C8" i="1"/>
  <c r="E8" i="1" s="1"/>
  <c r="D8" i="1"/>
  <c r="F8" i="1"/>
  <c r="F2" i="1"/>
  <c r="F3" i="1"/>
  <c r="F4" i="1"/>
  <c r="F5" i="1"/>
  <c r="F6" i="1"/>
  <c r="F7" i="1"/>
  <c r="E2" i="1"/>
  <c r="E3" i="1"/>
  <c r="E4" i="1"/>
  <c r="E5" i="1"/>
  <c r="E6" i="1"/>
  <c r="E7" i="1"/>
  <c r="D2" i="1"/>
  <c r="D3" i="1"/>
  <c r="D4" i="1"/>
  <c r="D5" i="1"/>
  <c r="D6" i="1"/>
  <c r="D7" i="1"/>
  <c r="C2" i="1" a="1"/>
  <c r="C3" i="1" a="1"/>
  <c r="C4" i="1" a="1"/>
  <c r="C5" i="1" a="1"/>
  <c r="C6" i="1" a="1"/>
  <c r="C7" i="1" a="1"/>
  <c r="B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<sst xmlns="http://schemas.openxmlformats.org/spreadsheetml/2006/main" count="72" uniqueCount="23">
  <si>
    <t>Datum</t>
  </si>
  <si>
    <t>Kategorie</t>
  </si>
  <si>
    <t>Betrag</t>
  </si>
  <si>
    <t>Beschreibung</t>
  </si>
  <si>
    <t>Reisekosten</t>
  </si>
  <si>
    <t>Bewirtung</t>
  </si>
  <si>
    <t>Versicherungen</t>
  </si>
  <si>
    <t>Betriebshaftpflicht Jahresbeitrag</t>
  </si>
  <si>
    <t>Software</t>
  </si>
  <si>
    <t>Büromaterial</t>
  </si>
  <si>
    <t>Fortbildung</t>
  </si>
  <si>
    <t>Excel-Seminar</t>
  </si>
  <si>
    <t>Fachkonferenz</t>
  </si>
  <si>
    <t xml:space="preserve">Reisekosten </t>
  </si>
  <si>
    <t>Bahnfahrt Hamburg</t>
  </si>
  <si>
    <t>Jahresbudget</t>
  </si>
  <si>
    <t>Verbraucht</t>
  </si>
  <si>
    <t>Rest</t>
  </si>
  <si>
    <t>Verbraucht %</t>
  </si>
  <si>
    <t>Hochrechnung</t>
  </si>
  <si>
    <t>Summe</t>
  </si>
  <si>
    <t>Stichtag:</t>
  </si>
  <si>
    <t>Kontrolle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</si>
</sst>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6" formatCode="#,##0.00\ [$€-407]"/>
    <numFmt numFmtId="167" formatCode="0.0%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7E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7F7F7F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0" xfId="0" applyFont="1" applyFill="1"/>
    <xf numFmtId="14" fontId="0" fillId="0" borderId="0" xfId="0" applyNumberFormat="1"/>
    <xf numFmtId="164" fontId="0" fillId="0" borderId="0" xfId="0" applyNumberFormat="1"/>
    <xf numFmtId="14" fontId="0" fillId="3" borderId="0" xfId="0" applyNumberFormat="1" applyFill="1"/>
    <xf numFmtId="166" fontId="0" fillId="0" borderId="0" xfId="0" applyNumberFormat="1"/>
    <xf numFmtId="167" fontId="0" fillId="0" borderId="0" xfId="0" applyNumberFormat="1"/>
    <xf numFmtId="0" fontId="2" fillId="4" borderId="0" xfId="0" applyFont="1" applyFill="1"/>
    <xf numFmtId="0" fontId="1" fillId="5" borderId="1" xfId="0" applyFont="1" applyFill="1" applyBorder="1"/>
    <xf numFmtId="166" fontId="1" fillId="5" borderId="1" xfId="0" applyNumberFormat="1" applyFont="1" applyFill="1" applyBorder="1"/>
    <xf numFmtId="167" fontId="1" fillId="5" borderId="1" xfId="0" applyNumberFormat="1" applyFont="1" applyFill="1" applyBorder="1"/>
    <xf numFmtId="0" fontId="1" fillId="6" borderId="2" xfId="0" applyFont="1" applyFill="1" applyBorder="1"/>
    <xf numFmtId="166" fontId="1" fillId="6" borderId="2" xfId="0" applyNumberFormat="1" applyFont="1" applyFill="1" applyBorder="1"/>
    <xf numFmtId="49" fontId="1" fillId="6" borderId="2" xfId="0" applyNumberFormat="1" applyFont="1" applyFill="1" applyBorder="1"/>
  </cellXfs>
  <cellStyles count="1">
    <cellStyle name="Standard" xfId="0" builtinId="0"/>
  </cellStyles>
  <dxfs count="6">
    <dxf>
      <font>
        <b/>
        <i val="0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1F38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18D6AD-89C9-44B7-BB45-E0421184D436}" name="Ausgaben" displayName="Ausgaben" ref="A1:D50" totalsRowShown="0" headerRowDxfId="5">
  <autoFilter ref="A1:D50" xr:uid="{B518D6AD-89C9-44B7-BB45-E0421184D436}"/>
  <tableColumns count="4">
    <tableColumn id="1" xr3:uid="{B8172789-ED94-4F70-8531-630261DAC25A}" name="Datum" dataDxfId="4"/>
    <tableColumn id="2" xr3:uid="{F89CA69D-06CE-4B2D-A023-0243B1190A68}" name="Kategorie" dataDxfId="3"/>
    <tableColumn id="3" xr3:uid="{4A5F0985-CC03-4291-B392-6D761925CBE7}" name="Betrag" dataDxfId="2"/>
    <tableColumn id="4" xr3:uid="{2090280B-5D76-4C80-AF19-92D1788DE0AE}" name="Beschreibung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107D-DEE1-4D7B-9677-B2784EB32C7D}">
  <dimension ref="A1:I9"/>
  <sheetViews>
    <sheetView tabSelected="1" zoomScaleNormal="100" workbookViewId="0"/>
  </sheetViews>
  <sheetFormatPr baseColWidth="10" defaultColWidth="11.44140625" defaultRowHeight="14.4" x14ac:dyDescent="0.3"/>
  <cols>
    <col min="1" max="1" width="13.88671875" bestFit="1" customWidth="1"/>
    <col min="2" max="2" width="12.44140625" bestFit="1" customWidth="1"/>
    <col min="3" max="3" width="10.6640625" bestFit="1" customWidth="1"/>
    <col min="4" max="4" width="9.6640625" bestFit="1" customWidth="1"/>
    <col min="5" max="5" width="12.44140625" bestFit="1" customWidth="1"/>
    <col min="6" max="6" width="13.5546875" bestFit="1" customWidth="1"/>
    <col min="8" max="8" width="8.5546875" bestFit="1" customWidth="1"/>
    <col min="9" max="9" width="10.21875" bestFit="1" customWidth="1"/>
  </cols>
  <sheetData>
    <row r="1" spans="1:9" x14ac:dyDescent="0.3">
      <c r="A1" s="8" t="s">
        <v>1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H1" s="1" t="s">
        <v>21</v>
      </c>
      <c r="I1" s="5">
        <v>46295</v>
      </c>
    </row>
    <row r="2" spans="1:9" x14ac:dyDescent="0.3">
      <c r="A2" t="s">
        <v>9</v>
      </c>
      <c r="B2" s="6">
        <v>2400</v>
      </c>
      <c r="C2" s="6" cm="1">
        <f t="array" ref="C2">SUMPRODUCT((TRIM(Ausgaben[Kategorie])=A2)*(Ausgaben[Datum]&lt;=$I$1)*Ausgaben[Betrag])</f>
        <v>1500</v>
      </c>
      <c r="D2" s="6">
        <f>B2-C2</f>
        <v>900</v>
      </c>
      <c r="E2" s="7">
        <f>IFERROR(C2/B2,"")</f>
        <v>0.625</v>
      </c>
      <c r="F2" s="6">
        <f>IF(OR(C2="",B2=""),"",IF(A2="Versicherungen",C2,IFERROR(C2*(DATE(YEAR($I$1),12,31)-DATE(YEAR($I$1),1,1)+1)/($I$1-DATE(YEAR($I$1),1,1)+1),"")))</f>
        <v>2005.4945054945056</v>
      </c>
    </row>
    <row r="3" spans="1:9" x14ac:dyDescent="0.3">
      <c r="A3" t="s">
        <v>8</v>
      </c>
      <c r="B3" s="6">
        <v>6000</v>
      </c>
      <c r="C3" s="6" cm="1">
        <f t="array" ref="C3">SUMPRODUCT((TRIM(Ausgaben[Kategorie])=A3)*(Ausgaben[Datum]&lt;=$I$1)*Ausgaben[Betrag])</f>
        <v>4100</v>
      </c>
      <c r="D3" s="6">
        <f>B3-C3</f>
        <v>1900</v>
      </c>
      <c r="E3" s="7">
        <f>IFERROR(C3/B3,"")</f>
        <v>0.68333333333333335</v>
      </c>
      <c r="F3" s="6">
        <f>IF(OR(C3="",B3=""),"",IF(A3="Versicherungen",C3,IFERROR(C3*(DATE(YEAR($I$1),12,31)-DATE(YEAR($I$1),1,1)+1)/($I$1-DATE(YEAR($I$1),1,1)+1),"")))</f>
        <v>5481.6849816849817</v>
      </c>
    </row>
    <row r="4" spans="1:9" x14ac:dyDescent="0.3">
      <c r="A4" t="s">
        <v>4</v>
      </c>
      <c r="B4" s="6">
        <v>9000</v>
      </c>
      <c r="C4" s="6" cm="1">
        <f t="array" ref="C4">SUMPRODUCT((TRIM(Ausgaben[Kategorie])=A4)*(Ausgaben[Datum]&lt;=$I$1)*Ausgaben[Betrag])</f>
        <v>8550</v>
      </c>
      <c r="D4" s="6">
        <f>B4-C4</f>
        <v>450</v>
      </c>
      <c r="E4" s="7">
        <f>IFERROR(C4/B4,"")</f>
        <v>0.95</v>
      </c>
      <c r="F4" s="6">
        <f>IF(OR(C4="",B4=""),"",IF(A4="Versicherungen",C4,IFERROR(C4*(DATE(YEAR($I$1),12,31)-DATE(YEAR($I$1),1,1)+1)/($I$1-DATE(YEAR($I$1),1,1)+1),"")))</f>
        <v>11431.318681318682</v>
      </c>
    </row>
    <row r="5" spans="1:9" x14ac:dyDescent="0.3">
      <c r="A5" t="s">
        <v>10</v>
      </c>
      <c r="B5" s="6">
        <v>4000</v>
      </c>
      <c r="C5" s="6" cm="1">
        <f t="array" ref="C5">SUMPRODUCT((TRIM(Ausgaben[Kategorie])=A5)*(Ausgaben[Datum]&lt;=$I$1)*Ausgaben[Betrag])</f>
        <v>2180</v>
      </c>
      <c r="D5" s="6">
        <f>B5-C5</f>
        <v>1820</v>
      </c>
      <c r="E5" s="7">
        <f>IFERROR(C5/B5,"")</f>
        <v>0.54500000000000004</v>
      </c>
      <c r="F5" s="6">
        <f>IF(OR(C5="",B5=""),"",IF(A5="Versicherungen",C5,IFERROR(C5*(DATE(YEAR($I$1),12,31)-DATE(YEAR($I$1),1,1)+1)/($I$1-DATE(YEAR($I$1),1,1)+1),"")))</f>
        <v>2914.6520146520147</v>
      </c>
    </row>
    <row r="6" spans="1:9" x14ac:dyDescent="0.3">
      <c r="A6" t="s">
        <v>5</v>
      </c>
      <c r="B6" s="6">
        <v>3000</v>
      </c>
      <c r="C6" s="6" cm="1">
        <f t="array" ref="C6">SUMPRODUCT((TRIM(Ausgaben[Kategorie])=A6)*(Ausgaben[Datum]&lt;=$I$1)*Ausgaben[Betrag])</f>
        <v>2060</v>
      </c>
      <c r="D6" s="6">
        <f>B6-C6</f>
        <v>940</v>
      </c>
      <c r="E6" s="7">
        <f>IFERROR(C6/B6,"")</f>
        <v>0.68666666666666665</v>
      </c>
      <c r="F6" s="6">
        <f>IF(OR(C6="",B6=""),"",IF(A6="Versicherungen",C6,IFERROR(C6*(DATE(YEAR($I$1),12,31)-DATE(YEAR($I$1),1,1)+1)/($I$1-DATE(YEAR($I$1),1,1)+1),"")))</f>
        <v>2754.2124542124543</v>
      </c>
    </row>
    <row r="7" spans="1:9" x14ac:dyDescent="0.3">
      <c r="A7" t="s">
        <v>6</v>
      </c>
      <c r="B7" s="6">
        <v>3600</v>
      </c>
      <c r="C7" s="6" cm="1">
        <f t="array" ref="C7">SUMPRODUCT((TRIM(Ausgaben[Kategorie])=A7)*(Ausgaben[Datum]&lt;=$I$1)*Ausgaben[Betrag])</f>
        <v>3480</v>
      </c>
      <c r="D7" s="6">
        <f>B7-C7</f>
        <v>120</v>
      </c>
      <c r="E7" s="7">
        <f>IFERROR(C7/B7,"")</f>
        <v>0.96666666666666667</v>
      </c>
      <c r="F7" s="6">
        <f>IF(OR(C7="",B7=""),"",IF(A7="Versicherungen",C7,IFERROR(C7*(DATE(YEAR($I$1),12,31)-DATE(YEAR($I$1),1,1)+1)/($I$1-DATE(YEAR($I$1),1,1)+1),"")))</f>
        <v>3480</v>
      </c>
    </row>
    <row r="8" spans="1:9" x14ac:dyDescent="0.3">
      <c r="A8" s="9" t="s">
        <v>20</v>
      </c>
      <c r="B8" s="10">
        <f>SUM(B2:B7)</f>
        <v>28000</v>
      </c>
      <c r="C8" s="10">
        <f>SUM(C2:C7)</f>
        <v>21870</v>
      </c>
      <c r="D8" s="10">
        <f>SUM(D2:D7)</f>
        <v>6130</v>
      </c>
      <c r="E8" s="11">
        <f>IFERROR(C8/B8,"")</f>
        <v>0.78107142857142853</v>
      </c>
      <c r="F8" s="10">
        <f>SUM(F2:F7)</f>
        <v>28067.362637362639</v>
      </c>
    </row>
    <row r="9" spans="1:9" x14ac:dyDescent="0.3">
      <c r="A9" s="12" t="s">
        <v>22</v>
      </c>
      <c r="B9" s="13" cm="1">
        <f t="array" ref="B9">SUMPRODUCT((Ausgaben[Datum]&lt;=$I$1)*Ausgaben[Betrag])</f>
        <v>21870</v>
      </c>
      <c r="C9" s="13">
        <f>SUM(C2:C7)</f>
        <v>21870</v>
      </c>
      <c r="D9" s="13">
        <f>C9-B9</f>
        <v>0</v>
      </c>
      <c r="E9" s="14" t="str">
        <f>IF(ABS(D9)&lt;0.01,"OK","Prüfen")</f>
        <v>OK</v>
      </c>
    </row>
  </sheetData>
  <conditionalFormatting sqref="F2:F8">
    <cfRule type="expression" dxfId="0" priority="1">
      <formula>$F2&gt;$B2</formula>
    </cfRule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EF7F7-C79B-4C19-9ABC-6E6C52827691}">
  <dimension ref="A1:D50"/>
  <sheetViews>
    <sheetView zoomScaleNormal="100" workbookViewId="0"/>
  </sheetViews>
  <sheetFormatPr baseColWidth="10" defaultColWidth="11.44140625" defaultRowHeight="14.4" x14ac:dyDescent="0.3"/>
  <cols>
    <col min="1" max="1" width="12.6640625" customWidth="1"/>
    <col min="2" max="2" width="16.6640625" customWidth="1"/>
    <col min="3" max="3" width="11.6640625" customWidth="1"/>
    <col min="4" max="4" width="30.66406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>
        <v>46025</v>
      </c>
      <c r="B2" t="s">
        <v>4</v>
      </c>
      <c r="C2" s="4">
        <v>640</v>
      </c>
    </row>
    <row r="3" spans="1:4" x14ac:dyDescent="0.3">
      <c r="A3" s="3">
        <v>46032</v>
      </c>
      <c r="B3" t="s">
        <v>5</v>
      </c>
      <c r="C3" s="4">
        <v>140</v>
      </c>
    </row>
    <row r="4" spans="1:4" x14ac:dyDescent="0.3">
      <c r="A4" s="3">
        <v>46034</v>
      </c>
      <c r="B4" t="s">
        <v>4</v>
      </c>
      <c r="C4" s="4">
        <v>260</v>
      </c>
    </row>
    <row r="5" spans="1:4" x14ac:dyDescent="0.3">
      <c r="A5" s="3">
        <v>46037</v>
      </c>
      <c r="B5" t="s">
        <v>6</v>
      </c>
      <c r="C5" s="4">
        <v>3480</v>
      </c>
      <c r="D5" t="s">
        <v>7</v>
      </c>
    </row>
    <row r="6" spans="1:4" x14ac:dyDescent="0.3">
      <c r="A6" s="3">
        <v>46040</v>
      </c>
      <c r="B6" t="s">
        <v>8</v>
      </c>
      <c r="C6" s="4">
        <v>430</v>
      </c>
    </row>
    <row r="7" spans="1:4" x14ac:dyDescent="0.3">
      <c r="A7" s="3">
        <v>46044</v>
      </c>
      <c r="B7" t="s">
        <v>9</v>
      </c>
      <c r="C7" s="4">
        <v>190</v>
      </c>
    </row>
    <row r="8" spans="1:4" x14ac:dyDescent="0.3">
      <c r="A8" s="3">
        <v>46060</v>
      </c>
      <c r="B8" t="s">
        <v>9</v>
      </c>
      <c r="C8" s="4">
        <v>170</v>
      </c>
    </row>
    <row r="9" spans="1:4" x14ac:dyDescent="0.3">
      <c r="A9" s="3">
        <v>46060</v>
      </c>
      <c r="B9" t="s">
        <v>8</v>
      </c>
      <c r="C9" s="4">
        <v>470</v>
      </c>
    </row>
    <row r="10" spans="1:4" x14ac:dyDescent="0.3">
      <c r="A10" s="3">
        <v>46061</v>
      </c>
      <c r="B10" t="s">
        <v>4</v>
      </c>
      <c r="C10" s="4">
        <v>530</v>
      </c>
    </row>
    <row r="11" spans="1:4" x14ac:dyDescent="0.3">
      <c r="A11" s="3">
        <v>46065</v>
      </c>
      <c r="B11" t="s">
        <v>5</v>
      </c>
      <c r="C11" s="4">
        <v>250</v>
      </c>
    </row>
    <row r="12" spans="1:4" x14ac:dyDescent="0.3">
      <c r="A12" s="3">
        <v>46077</v>
      </c>
      <c r="B12" t="s">
        <v>4</v>
      </c>
      <c r="C12" s="4">
        <v>600</v>
      </c>
    </row>
    <row r="13" spans="1:4" x14ac:dyDescent="0.3">
      <c r="A13" s="3">
        <v>46084</v>
      </c>
      <c r="B13" t="s">
        <v>5</v>
      </c>
      <c r="C13" s="4">
        <v>270</v>
      </c>
    </row>
    <row r="14" spans="1:4" x14ac:dyDescent="0.3">
      <c r="A14" s="3">
        <v>46087</v>
      </c>
      <c r="B14" t="s">
        <v>4</v>
      </c>
      <c r="C14" s="4">
        <v>380</v>
      </c>
    </row>
    <row r="15" spans="1:4" x14ac:dyDescent="0.3">
      <c r="A15" s="3">
        <v>46091</v>
      </c>
      <c r="B15" t="s">
        <v>10</v>
      </c>
      <c r="C15" s="4">
        <v>1290</v>
      </c>
      <c r="D15" t="s">
        <v>11</v>
      </c>
    </row>
    <row r="16" spans="1:4" x14ac:dyDescent="0.3">
      <c r="A16" s="3">
        <v>46092</v>
      </c>
      <c r="B16" t="s">
        <v>4</v>
      </c>
      <c r="C16" s="4">
        <v>600</v>
      </c>
    </row>
    <row r="17" spans="1:3" x14ac:dyDescent="0.3">
      <c r="A17" s="3">
        <v>46093</v>
      </c>
      <c r="B17" t="s">
        <v>9</v>
      </c>
      <c r="C17" s="4">
        <v>160</v>
      </c>
    </row>
    <row r="18" spans="1:3" x14ac:dyDescent="0.3">
      <c r="A18" s="3">
        <v>46097</v>
      </c>
      <c r="B18" t="s">
        <v>8</v>
      </c>
      <c r="C18" s="4">
        <v>460</v>
      </c>
    </row>
    <row r="19" spans="1:3" x14ac:dyDescent="0.3">
      <c r="A19" s="3">
        <v>46116</v>
      </c>
      <c r="B19" t="s">
        <v>4</v>
      </c>
      <c r="C19" s="4">
        <v>610</v>
      </c>
    </row>
    <row r="20" spans="1:3" x14ac:dyDescent="0.3">
      <c r="A20" s="3">
        <v>46118</v>
      </c>
      <c r="B20" t="s">
        <v>9</v>
      </c>
      <c r="C20" s="4">
        <v>170</v>
      </c>
    </row>
    <row r="21" spans="1:3" x14ac:dyDescent="0.3">
      <c r="A21" s="3">
        <v>46118</v>
      </c>
      <c r="B21" t="s">
        <v>8</v>
      </c>
      <c r="C21" s="4">
        <v>490</v>
      </c>
    </row>
    <row r="22" spans="1:3" x14ac:dyDescent="0.3">
      <c r="A22" s="3">
        <v>46124</v>
      </c>
      <c r="B22" t="s">
        <v>4</v>
      </c>
      <c r="C22" s="4">
        <v>550</v>
      </c>
    </row>
    <row r="23" spans="1:3" x14ac:dyDescent="0.3">
      <c r="A23" s="3">
        <v>46138</v>
      </c>
      <c r="B23" t="s">
        <v>5</v>
      </c>
      <c r="C23" s="4">
        <v>150</v>
      </c>
    </row>
    <row r="24" spans="1:3" x14ac:dyDescent="0.3">
      <c r="A24" s="3">
        <v>46148</v>
      </c>
      <c r="B24" t="s">
        <v>4</v>
      </c>
      <c r="C24" s="4">
        <v>450</v>
      </c>
    </row>
    <row r="25" spans="1:3" x14ac:dyDescent="0.3">
      <c r="A25" s="3">
        <v>46150</v>
      </c>
      <c r="B25" t="s">
        <v>9</v>
      </c>
      <c r="C25" s="4">
        <v>140</v>
      </c>
    </row>
    <row r="26" spans="1:3" x14ac:dyDescent="0.3">
      <c r="A26" s="3">
        <v>46157</v>
      </c>
      <c r="B26" t="s">
        <v>4</v>
      </c>
      <c r="C26" s="4">
        <v>590</v>
      </c>
    </row>
    <row r="27" spans="1:3" x14ac:dyDescent="0.3">
      <c r="A27" s="3">
        <v>46158</v>
      </c>
      <c r="B27" t="s">
        <v>8</v>
      </c>
      <c r="C27" s="4">
        <v>430</v>
      </c>
    </row>
    <row r="28" spans="1:3" x14ac:dyDescent="0.3">
      <c r="A28" s="3">
        <v>46163</v>
      </c>
      <c r="B28" t="s">
        <v>5</v>
      </c>
      <c r="C28" s="4">
        <v>260</v>
      </c>
    </row>
    <row r="29" spans="1:3" x14ac:dyDescent="0.3">
      <c r="A29" s="3">
        <v>46180</v>
      </c>
      <c r="B29" t="s">
        <v>4</v>
      </c>
      <c r="C29" s="4">
        <v>270</v>
      </c>
    </row>
    <row r="30" spans="1:3" x14ac:dyDescent="0.3">
      <c r="A30" s="3">
        <v>46181</v>
      </c>
      <c r="B30" t="s">
        <v>8</v>
      </c>
      <c r="C30" s="4">
        <v>550</v>
      </c>
    </row>
    <row r="31" spans="1:3" x14ac:dyDescent="0.3">
      <c r="A31" s="3">
        <v>46189</v>
      </c>
      <c r="B31" t="s">
        <v>9</v>
      </c>
      <c r="C31" s="4">
        <v>200</v>
      </c>
    </row>
    <row r="32" spans="1:3" x14ac:dyDescent="0.3">
      <c r="A32" s="3">
        <v>46190</v>
      </c>
      <c r="B32" t="s">
        <v>4</v>
      </c>
      <c r="C32" s="4">
        <v>360</v>
      </c>
    </row>
    <row r="33" spans="1:4" x14ac:dyDescent="0.3">
      <c r="A33" s="3">
        <v>46195</v>
      </c>
      <c r="B33" t="s">
        <v>10</v>
      </c>
      <c r="C33" s="4">
        <v>890</v>
      </c>
      <c r="D33" t="s">
        <v>12</v>
      </c>
    </row>
    <row r="34" spans="1:4" x14ac:dyDescent="0.3">
      <c r="A34" s="3">
        <v>46199</v>
      </c>
      <c r="B34" t="s">
        <v>5</v>
      </c>
      <c r="C34" s="4">
        <v>200</v>
      </c>
    </row>
    <row r="35" spans="1:4" x14ac:dyDescent="0.3">
      <c r="A35" s="3">
        <v>46206</v>
      </c>
      <c r="B35" t="s">
        <v>9</v>
      </c>
      <c r="C35" s="4">
        <v>170</v>
      </c>
    </row>
    <row r="36" spans="1:4" x14ac:dyDescent="0.3">
      <c r="A36" s="3">
        <v>46207</v>
      </c>
      <c r="B36" t="s">
        <v>4</v>
      </c>
      <c r="C36" s="4">
        <v>470</v>
      </c>
    </row>
    <row r="37" spans="1:4" x14ac:dyDescent="0.3">
      <c r="A37" s="3">
        <v>46215</v>
      </c>
      <c r="B37" t="s">
        <v>4</v>
      </c>
      <c r="C37" s="4">
        <v>430</v>
      </c>
    </row>
    <row r="38" spans="1:4" x14ac:dyDescent="0.3">
      <c r="A38" s="3">
        <v>46216</v>
      </c>
      <c r="B38" t="s">
        <v>5</v>
      </c>
      <c r="C38" s="4">
        <v>290</v>
      </c>
    </row>
    <row r="39" spans="1:4" x14ac:dyDescent="0.3">
      <c r="A39" s="3">
        <v>46229</v>
      </c>
      <c r="B39" t="s">
        <v>8</v>
      </c>
      <c r="C39" s="4">
        <v>460</v>
      </c>
    </row>
    <row r="40" spans="1:4" x14ac:dyDescent="0.3">
      <c r="A40" s="3">
        <v>46244</v>
      </c>
      <c r="B40" t="s">
        <v>5</v>
      </c>
      <c r="C40" s="4">
        <v>260</v>
      </c>
    </row>
    <row r="41" spans="1:4" x14ac:dyDescent="0.3">
      <c r="A41" s="3">
        <v>46248</v>
      </c>
      <c r="B41" t="s">
        <v>9</v>
      </c>
      <c r="C41" s="4">
        <v>160</v>
      </c>
    </row>
    <row r="42" spans="1:4" x14ac:dyDescent="0.3">
      <c r="A42" s="3">
        <v>46249</v>
      </c>
      <c r="B42" t="s">
        <v>4</v>
      </c>
      <c r="C42" s="4">
        <v>280</v>
      </c>
    </row>
    <row r="43" spans="1:4" x14ac:dyDescent="0.3">
      <c r="A43" s="3">
        <v>46255</v>
      </c>
      <c r="B43" t="s">
        <v>8</v>
      </c>
      <c r="C43" s="4">
        <v>400</v>
      </c>
    </row>
    <row r="44" spans="1:4" x14ac:dyDescent="0.3">
      <c r="A44" s="3">
        <v>46258</v>
      </c>
      <c r="B44" t="s">
        <v>4</v>
      </c>
      <c r="C44" s="4">
        <v>300</v>
      </c>
    </row>
    <row r="45" spans="1:4" x14ac:dyDescent="0.3">
      <c r="A45" s="3">
        <v>46269</v>
      </c>
      <c r="B45" t="s">
        <v>5</v>
      </c>
      <c r="C45" s="4">
        <v>240</v>
      </c>
    </row>
    <row r="46" spans="1:4" x14ac:dyDescent="0.3">
      <c r="A46" s="3">
        <v>46274</v>
      </c>
      <c r="B46" t="s">
        <v>4</v>
      </c>
      <c r="C46" s="4">
        <v>320</v>
      </c>
    </row>
    <row r="47" spans="1:4" x14ac:dyDescent="0.3">
      <c r="A47" s="3">
        <v>46275</v>
      </c>
      <c r="B47" t="s">
        <v>4</v>
      </c>
      <c r="C47" s="4">
        <v>270</v>
      </c>
    </row>
    <row r="48" spans="1:4" x14ac:dyDescent="0.3">
      <c r="A48" s="3">
        <v>46276</v>
      </c>
      <c r="B48" t="s">
        <v>9</v>
      </c>
      <c r="C48" s="4">
        <v>140</v>
      </c>
    </row>
    <row r="49" spans="1:4" x14ac:dyDescent="0.3">
      <c r="A49" s="3">
        <v>46282</v>
      </c>
      <c r="B49" t="s">
        <v>13</v>
      </c>
      <c r="C49" s="4">
        <v>640</v>
      </c>
      <c r="D49" t="s">
        <v>14</v>
      </c>
    </row>
    <row r="50" spans="1:4" x14ac:dyDescent="0.3">
      <c r="A50" s="3">
        <v>46283</v>
      </c>
      <c r="B50" t="s">
        <v>8</v>
      </c>
      <c r="C50" s="4">
        <v>410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Budget</vt:lpstr>
      <vt:lpstr>Ausgaben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2026-10-12T08:23:26Z</dcterms:created>
  <dcterms:modified xsi:type="dcterms:W3CDTF">2026-10-25T12:53:37Z</dcterms:modified>
</cp:coreProperties>
</file>